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01.DorProject.local\Sharing\Design\2024\Berdi subvencia\Berd\3.Aygestan\BoQ\"/>
    </mc:Choice>
  </mc:AlternateContent>
  <bookViews>
    <workbookView xWindow="0" yWindow="0" windowWidth="23040" windowHeight="9192" tabRatio="910"/>
  </bookViews>
  <sheets>
    <sheet name="Ampop ampopagir" sheetId="1" r:id="rId1"/>
  </sheets>
  <definedNames>
    <definedName name="_xlnm.Print_Area" localSheetId="0">'Ampop ampopagir'!$A$1:$H$116</definedName>
    <definedName name="_xlnm.Print_Titles" localSheetId="0">'Ampop ampopagir'!$6:$6</definedName>
  </definedNames>
  <calcPr calcId="162913"/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8" i="1"/>
  <c r="H108" i="1"/>
  <c r="H109" i="1"/>
  <c r="H8" i="1"/>
  <c r="H82" i="1"/>
  <c r="H83" i="1"/>
  <c r="H84" i="1"/>
  <c r="H85" i="1"/>
  <c r="H86" i="1"/>
  <c r="H87" i="1"/>
  <c r="H88" i="1"/>
  <c r="H89" i="1"/>
  <c r="H90" i="1"/>
  <c r="H92" i="1"/>
  <c r="H93" i="1"/>
  <c r="H94" i="1"/>
  <c r="H95" i="1"/>
  <c r="H96" i="1"/>
  <c r="H97" i="1"/>
  <c r="H99" i="1"/>
  <c r="H100" i="1"/>
  <c r="H101" i="1"/>
  <c r="H104" i="1"/>
  <c r="H105" i="1"/>
  <c r="H106" i="1"/>
  <c r="H107" i="1"/>
  <c r="H110" i="1"/>
  <c r="H111" i="1"/>
  <c r="H112" i="1"/>
  <c r="H10" i="1"/>
  <c r="H11" i="1"/>
  <c r="H12" i="1"/>
  <c r="H14" i="1"/>
  <c r="H15" i="1"/>
  <c r="H16" i="1"/>
  <c r="H17" i="1"/>
  <c r="H19" i="1"/>
  <c r="H20" i="1"/>
  <c r="H21" i="1"/>
  <c r="H22" i="1"/>
  <c r="H23" i="1"/>
  <c r="H25" i="1"/>
  <c r="H26" i="1"/>
  <c r="H27" i="1"/>
  <c r="H30" i="1"/>
  <c r="H31" i="1"/>
  <c r="H32" i="1"/>
  <c r="H34" i="1"/>
  <c r="H35" i="1"/>
  <c r="H36" i="1"/>
  <c r="H37" i="1"/>
  <c r="H39" i="1"/>
  <c r="H40" i="1"/>
  <c r="H41" i="1"/>
  <c r="H42" i="1"/>
  <c r="H43" i="1"/>
  <c r="H44" i="1"/>
  <c r="H45" i="1"/>
  <c r="H48" i="1"/>
  <c r="H49" i="1"/>
  <c r="H50" i="1"/>
  <c r="H52" i="1"/>
  <c r="H53" i="1"/>
  <c r="H54" i="1"/>
  <c r="H55" i="1"/>
  <c r="H57" i="1"/>
  <c r="H58" i="1"/>
  <c r="H59" i="1"/>
  <c r="H60" i="1"/>
  <c r="H61" i="1"/>
  <c r="H62" i="1"/>
  <c r="H63" i="1"/>
  <c r="H65" i="1"/>
  <c r="H66" i="1"/>
  <c r="H67" i="1"/>
  <c r="H69" i="1"/>
  <c r="H70" i="1"/>
  <c r="H71" i="1"/>
  <c r="H72" i="1"/>
  <c r="H73" i="1"/>
  <c r="H74" i="1"/>
  <c r="H77" i="1"/>
  <c r="H78" i="1"/>
  <c r="H79" i="1"/>
  <c r="I24" i="1" l="1"/>
  <c r="I80" i="1"/>
  <c r="I75" i="1"/>
  <c r="I46" i="1"/>
  <c r="I68" i="1"/>
  <c r="I28" i="1"/>
  <c r="I18" i="1" s="1"/>
  <c r="I13" i="1"/>
  <c r="I9" i="1"/>
  <c r="H113" i="1"/>
  <c r="G118" i="1" s="1"/>
</calcChain>
</file>

<file path=xl/sharedStrings.xml><?xml version="1.0" encoding="utf-8"?>
<sst xmlns="http://schemas.openxmlformats.org/spreadsheetml/2006/main" count="432" uniqueCount="231">
  <si>
    <t>NN</t>
  </si>
  <si>
    <t>Լվացած ավազային շերտ h=7սմ</t>
  </si>
  <si>
    <t>шт</t>
  </si>
  <si>
    <t>հատ</t>
  </si>
  <si>
    <t xml:space="preserve"> - приоритета</t>
  </si>
  <si>
    <t xml:space="preserve"> - առավելության</t>
  </si>
  <si>
    <t>Միաձույլ B-15 բետոնե հիմք</t>
  </si>
  <si>
    <t>Երթևեկելի մասի տուֆե ծածկույթ (շաղախ) 18x20x40</t>
  </si>
  <si>
    <t>Հետադարձ լիցք ձեռքով</t>
  </si>
  <si>
    <t>Ավազակոպճային շերտ h=10սմ</t>
  </si>
  <si>
    <t>Ջրամեկուսացում</t>
  </si>
  <si>
    <t>գծմ</t>
  </si>
  <si>
    <t xml:space="preserve">Гидроизоляция </t>
  </si>
  <si>
    <t>п.м.</t>
  </si>
  <si>
    <t xml:space="preserve">Мощение улиц розовыми туфами камнями 18x20x40см </t>
  </si>
  <si>
    <t xml:space="preserve">Мощение проезжей части розовыми туфами камнями 18x20x40см </t>
  </si>
  <si>
    <t>Խճային հիմք h=12սմ</t>
  </si>
  <si>
    <t xml:space="preserve">Щебенистое основание  h=12см </t>
  </si>
  <si>
    <t xml:space="preserve">Խճային հիմք h=12սմ </t>
  </si>
  <si>
    <t>Основание мощения, Песок мытый  h=7см</t>
  </si>
  <si>
    <t>п.м</t>
  </si>
  <si>
    <t>Օбъем
Ծավալը</t>
  </si>
  <si>
    <t>Монолитный бетон B-20</t>
  </si>
  <si>
    <t>Гравийно - песчаный слой h=10см</t>
  </si>
  <si>
    <t>Установка бетоне 17x34 см лотков</t>
  </si>
  <si>
    <t>Բետոնե 17x34սմ վաքերի տեղադրում B-25</t>
  </si>
  <si>
    <t>Дождеприемник</t>
  </si>
  <si>
    <t>Ջրընդունիչ</t>
  </si>
  <si>
    <t>Гравийно - песчанный слой h=10см</t>
  </si>
  <si>
    <t xml:space="preserve">Միաձույլ բետոն B-20 </t>
  </si>
  <si>
    <t>Гидроизоляция (2 слоя горячий битум)</t>
  </si>
  <si>
    <t>Ջրամեկուսացում (2 շերտ տաք բիտումով)</t>
  </si>
  <si>
    <t>Армировка</t>
  </si>
  <si>
    <t>Ամրաններ</t>
  </si>
  <si>
    <t>Ø12 A-500C  L = 550 мм</t>
  </si>
  <si>
    <t>Ø12 A-500C  L = 550 մմ</t>
  </si>
  <si>
    <t>Ø8 Ac-I  L = 1000 мм</t>
  </si>
  <si>
    <t>Ø8 Ac-I  L = 1000 մմ</t>
  </si>
  <si>
    <t>Ø12 A-500C  L = 260 мм</t>
  </si>
  <si>
    <t>Ø12 A-500C  L = 260 մմ</t>
  </si>
  <si>
    <t>Ø12 A-500C  L = 1000 мм</t>
  </si>
  <si>
    <t>Ø12 A-500C  L = 1000 մմ</t>
  </si>
  <si>
    <t>Сетка</t>
  </si>
  <si>
    <t>Ցանց</t>
  </si>
  <si>
    <t>L 70x7 L = 1000 мм</t>
  </si>
  <si>
    <t>L 70x7 L = 1000 մմ</t>
  </si>
  <si>
    <t>L 63x6 L = 996 мм</t>
  </si>
  <si>
    <t>L 63x6 L = 996 մմ</t>
  </si>
  <si>
    <t>L 63x6 L = 450 мм</t>
  </si>
  <si>
    <t>L 63x6 L = 450 մմ</t>
  </si>
  <si>
    <t>50x10мм    L = 434 мм</t>
  </si>
  <si>
    <t>50x10մմ   L = 434 մմ</t>
  </si>
  <si>
    <t>Разработка грунта 10е-IV (9.6) вручную с окучиванием для обратной засыпки</t>
  </si>
  <si>
    <t>10е-IV (9.6) կարգի բնահողի մշակում ձեռքով կողքի կուտակումով հետադարձ լիցքի համար</t>
  </si>
  <si>
    <t>10е-IV (9. 6) կարգի բնահողի մշակում և բարձումը էքս. 0,65մ³ շ.տ-ի ա/ի վրա տեղափոխում լցակույտ 7կմ հեռ․</t>
  </si>
  <si>
    <t>Обратная засыпка вручную</t>
  </si>
  <si>
    <t>Установка дор. знаков, ГОСТ П 52290-2004 в том числе</t>
  </si>
  <si>
    <t>Նոր ճան. նշանների տեղադրում, ԳՕՍՏ Ռ 52290-2004 այդ թվում՝</t>
  </si>
  <si>
    <t>Опора мет. труба 57/3.5мм 6 штук</t>
  </si>
  <si>
    <t>Կանգնակ մետ. խող 57/4մմ</t>
  </si>
  <si>
    <t>Монолитный B-15 бетон фундамента</t>
  </si>
  <si>
    <t>штук</t>
  </si>
  <si>
    <t xml:space="preserve">10e-IV (9.6) կարգի բնահողի մշակում և տեղափոխում բուլդոզերով մինչև  20մ լիցք. ջրի ցանումով և խտացումով </t>
  </si>
  <si>
    <t>Разработка грунта 10e-IV (9.6) гр бульдозером, перемещение на 20м в насыпь (с уплотнением )</t>
  </si>
  <si>
    <t>1</t>
  </si>
  <si>
    <t>0.105</t>
  </si>
  <si>
    <t>устройство покрытие из бет. плит h=6սմ</t>
  </si>
  <si>
    <t>ծածկի կառուցում h=6սմ բետոնե սալիկներով</t>
  </si>
  <si>
    <t>Ցեմենտ-ավազային շերտ h=9սմ (10% ցեմենտ, 90% ավազ)</t>
  </si>
  <si>
    <t>Цементно-песчаный слой h=9см (10% цемент, 90% песок)</t>
  </si>
  <si>
    <t>Գոյություն ունեցող բազալտե եզրաքարերի 15х30սմ քանդում ձեռքով և վերադարձ սեփականատիրոջը</t>
  </si>
  <si>
    <t>Разборка сущ.баз. бордюров 15х30см вручную и возврат владельцу.</t>
  </si>
  <si>
    <t xml:space="preserve">Երթ. մասի վարդագույն տուֆե 18x20x40սմ ծածկույթ (շաղախ) </t>
  </si>
  <si>
    <t>Основание мощения, песок мытый  h=7см</t>
  </si>
  <si>
    <t>Բերդ քաղաքի, Այգեստան փողոցի հիմնանորոգում 0 + 000 - 0 + 335
Реконструкция улицы Айгестана, Город Берд 0 + 000 - 0 + 335</t>
  </si>
  <si>
    <t>14.69</t>
  </si>
  <si>
    <t>226</t>
  </si>
  <si>
    <t>5.11</t>
  </si>
  <si>
    <t>6.06</t>
  </si>
  <si>
    <t>36.5</t>
  </si>
  <si>
    <t>15.33</t>
  </si>
  <si>
    <t>0.42</t>
  </si>
  <si>
    <t>0.5</t>
  </si>
  <si>
    <t>3</t>
  </si>
  <si>
    <t>1.26</t>
  </si>
  <si>
    <t>Գոյություն ունեցող ջրընդունիչի մաքրում ձեռքով 10e-IV (9.6), բարձումը ա/ի վրա տեղափոխում լցակույտ 7կմ հեռ․</t>
  </si>
  <si>
    <t>Разработка и погрузка грунта 10е-IV (9.6) вручную на а/с и перемещение в отвал на раст. 7км.</t>
  </si>
  <si>
    <t>Գոյություն ունեցող ջրընդունիչի նորոգում միաձույլ բետոնով В-20</t>
  </si>
  <si>
    <t>Ремонт сущ. водоприемник колодца с мон. Бет. В-20</t>
  </si>
  <si>
    <t>119</t>
  </si>
  <si>
    <t>287.4</t>
  </si>
  <si>
    <t>224.5</t>
  </si>
  <si>
    <t>190.16</t>
  </si>
  <si>
    <t>Թուջե 82x43սմ ցանցի տեղադրում</t>
  </si>
  <si>
    <t xml:space="preserve">Установка чугунная 82х43см сетка </t>
  </si>
  <si>
    <t>I. Նախապատրաստական աշխատանքներ</t>
  </si>
  <si>
    <t xml:space="preserve">Поднятие существующих колодцев </t>
  </si>
  <si>
    <t>Բակում գոյություն ունեցող դիտահորների բարձրացում</t>
  </si>
  <si>
    <t>II. Հողային աշխատանքներ</t>
  </si>
  <si>
    <t>II.  Зем. работы</t>
  </si>
  <si>
    <t xml:space="preserve">III. Проезжая часть </t>
  </si>
  <si>
    <t xml:space="preserve">III. Երթևեկելի մաս </t>
  </si>
  <si>
    <t>IV.Съезды и входы</t>
  </si>
  <si>
    <t>IV. Իջատեղեր և մուտքեր</t>
  </si>
  <si>
    <t>V. Հավաքովի վաքերի տեղադրում 17x34սմ</t>
  </si>
  <si>
    <t>V. Установка сблрных бет. лотков 17х34см</t>
  </si>
  <si>
    <t>VI. Устройство водвприемника (17x34см) из монолитного ж/бетона с мет. сеткой L=73п.м (съезд въезд)</t>
  </si>
  <si>
    <t xml:space="preserve">VI. Միաձույլ ե/բ ջրընդունիչի (17x34սմ) կառուցում մետ. ցանցով L=73գծ.մ (իջ․ մուտք) </t>
  </si>
  <si>
    <t>VII. Միաձույլ ե/բ ջրընդունիչի (17x34սմ) կառուցում մետ. ցանցով L=6գծ.մ (ա/ճ) 
կմ 0+160</t>
  </si>
  <si>
    <t>VII. Устройство водвприемника (17x34см) из монолитного ж/бетона с мет. сеткой L=6.м (а/д)
км 0+160</t>
  </si>
  <si>
    <t>VIII. Գոյություն ունեցող ջրընդունիչի նորոգում 
կմ 0+160 (աջից)</t>
  </si>
  <si>
    <t>VIII. Ремонт сущ. Водоприемника 
км 0+160 (с права)</t>
  </si>
  <si>
    <t>IX. Մայթեր</t>
  </si>
  <si>
    <t>IX. Тротуар</t>
  </si>
  <si>
    <t>X. Ճանապարհային նշաններ</t>
  </si>
  <si>
    <t>X. Дор. знаки</t>
  </si>
  <si>
    <t>I.  Подготовление работы</t>
  </si>
  <si>
    <t>Составил / Կազմեց                                      М. Казарян / Մ. Ղազարյան</t>
  </si>
  <si>
    <t>ВЕДОМОСТЬ ОБЪЕМОВ /ԾԱՎԱԼԱԹԵՐԹ</t>
  </si>
  <si>
    <t>Наименование работ</t>
  </si>
  <si>
    <t>Աշխատանքների  անվանումը</t>
  </si>
  <si>
    <t>единица измерения</t>
  </si>
  <si>
    <t>չափման 
միավոր</t>
  </si>
  <si>
    <t>Стимость 
единицы
Միավորի
արժեքը</t>
  </si>
  <si>
    <t>Итого
Ընդամենը
(тысяча драм/
հազար դրամ)</t>
  </si>
  <si>
    <t>Общий
Ընդհանուրը</t>
  </si>
  <si>
    <t>Подземний водоотвод</t>
  </si>
  <si>
    <t>Ստորգետնյա ջրահեռացում</t>
  </si>
  <si>
    <t>I. Дождеприемник</t>
  </si>
  <si>
    <t xml:space="preserve">I. Անձրևահորեր </t>
  </si>
  <si>
    <t>Устройство котлована в грунтах 10eIV (9.6) кат.  экс. 0,65м3 ковш, погрузка на а/с и перевозка в отвал на расстояние 7,0км.</t>
  </si>
  <si>
    <t xml:space="preserve">Փոսորակի փորում 10eIV (9.6) բնահողում էքս. 0,65 մ3 շ.տ. բարձում ա/ի և տեղափոխում լցակույտ 7,0կմ հեռ. վրա </t>
  </si>
  <si>
    <r>
      <t>м</t>
    </r>
    <r>
      <rPr>
        <vertAlign val="superscript"/>
        <sz val="12"/>
        <rFont val="GHEA Grapalat"/>
        <charset val="204"/>
      </rPr>
      <t>3</t>
    </r>
  </si>
  <si>
    <r>
      <t>մ</t>
    </r>
    <r>
      <rPr>
        <vertAlign val="superscript"/>
        <sz val="12"/>
        <color indexed="8"/>
        <rFont val="GHEA Grapalat"/>
        <charset val="204"/>
      </rPr>
      <t>3</t>
    </r>
  </si>
  <si>
    <t>Тоже складирование на месте (для обратной засыпки)</t>
  </si>
  <si>
    <t xml:space="preserve">Նույնը կողքի կուտակումով (հետլիցքի համար) </t>
  </si>
  <si>
    <t>Устройство котлована в грунтах 10eIV (9.6) кат.  вручную, погрузка на а/с и перевозка в отвал на 7,0км.</t>
  </si>
  <si>
    <t xml:space="preserve">Փոսորակի փորում 10eIV (9.6) բնահողում ձեռքով, բարձում ա/ի և տեղափոխում լցակույտ 7,0կմ հեռ. վրա </t>
  </si>
  <si>
    <t>Նույնը կողքի կուտակումով (հետլիցքի համար)</t>
  </si>
  <si>
    <t xml:space="preserve">Обратная засыпка бульдозером из складурованого грунта 10eIV (9.6) (поливка, уплотнение) </t>
  </si>
  <si>
    <t>Հետլիցք բուլդոզերով  կողքի կուտակված 10eIV (9.6) կարգի բնահողից (ջրում, խտացոմ)</t>
  </si>
  <si>
    <t xml:space="preserve">Обратная засыпка вручную из складированого грунта 10eIV (9.6) (поливка, уплотнение)     </t>
  </si>
  <si>
    <t>Հետլիցք ձեռքով կողքի կուտակված 10eIV (9.6) կարգի բնահողից (ջրում, խտացոմ)</t>
  </si>
  <si>
    <t>Основание из щебеня h=10 см</t>
  </si>
  <si>
    <t>Խճային հիմքի իրականացում h=10սմ</t>
  </si>
  <si>
    <r>
      <t>մ</t>
    </r>
    <r>
      <rPr>
        <vertAlign val="superscript"/>
        <sz val="12"/>
        <rFont val="GHEA Grapalat"/>
        <charset val="204"/>
      </rPr>
      <t>3</t>
    </r>
  </si>
  <si>
    <t>кг</t>
  </si>
  <si>
    <t>կգ</t>
  </si>
  <si>
    <r>
      <t>м</t>
    </r>
    <r>
      <rPr>
        <vertAlign val="superscript"/>
        <sz val="12"/>
        <rFont val="GHEA Grapalat"/>
        <charset val="204"/>
      </rPr>
      <t>2</t>
    </r>
  </si>
  <si>
    <r>
      <t>մ</t>
    </r>
    <r>
      <rPr>
        <vertAlign val="superscript"/>
        <sz val="12"/>
        <rFont val="GHEA Grapalat"/>
        <charset val="204"/>
      </rPr>
      <t>2</t>
    </r>
  </si>
  <si>
    <t>Гидроизоляция</t>
  </si>
  <si>
    <r>
      <t>II. Мет. труба d</t>
    </r>
    <r>
      <rPr>
        <b/>
        <vertAlign val="subscript"/>
        <sz val="12"/>
        <rFont val="GHEA Grapalat"/>
        <charset val="204"/>
      </rPr>
      <t>нар</t>
    </r>
    <r>
      <rPr>
        <b/>
        <sz val="12"/>
        <rFont val="GHEA Grapalat"/>
        <charset val="204"/>
      </rPr>
      <t>=530мм</t>
    </r>
  </si>
  <si>
    <r>
      <t>II. Մետաղական  խողովակ d</t>
    </r>
    <r>
      <rPr>
        <b/>
        <vertAlign val="subscript"/>
        <sz val="12"/>
        <rFont val="GHEA Grapalat"/>
        <charset val="204"/>
      </rPr>
      <t>արտ</t>
    </r>
    <r>
      <rPr>
        <b/>
        <sz val="12"/>
        <rFont val="GHEA Grapalat"/>
        <charset val="204"/>
      </rPr>
      <t>=530 մմ</t>
    </r>
  </si>
  <si>
    <t xml:space="preserve">Устройство траншеи в грунтах 10eIV (9.6) кат.  экс. 0,65м3 ковш, погрузка на а/с и перевозка в отвал на расстояние 7,0км. </t>
  </si>
  <si>
    <t>Խրամուղու փորում էքս. 0,65 մ3 շ.տ. բարձում ա/ի և տեղափոխում լցակույտ 7,0կմ հեռ. վրա  (10eIV (9.6))</t>
  </si>
  <si>
    <t>Устройство котлована в грунтах 10eIV (9.6) кат.  вручную, погрузка на а/с и перевозка в отвал на   расстояние 7,0км.</t>
  </si>
  <si>
    <t>Խրամուղու փորում ձեռքով բարձում ա/ի և տեղափոխում լցակույտ 7,0կմ հեռ. վրա (10eIV (9.6))</t>
  </si>
  <si>
    <t>Щебень h=15см</t>
  </si>
  <si>
    <t>Խճային հիմք հ=15սմ</t>
  </si>
  <si>
    <r>
      <t xml:space="preserve"> մ</t>
    </r>
    <r>
      <rPr>
        <vertAlign val="superscript"/>
        <sz val="12"/>
        <rFont val="GHEA Grapalat"/>
        <charset val="204"/>
      </rPr>
      <t>3</t>
    </r>
  </si>
  <si>
    <t>Установка мет. трубы dнар.=530мм, 
1 п.м. 90,29 кг, толщина стенки - 7 мм</t>
  </si>
  <si>
    <t>Մետաղական dարտ= 530 մմ խողովակի տեղադրում 1գծմ=90.29կգ, պատի հաստ. 7մմ</t>
  </si>
  <si>
    <t>Обмазочная гидроизоляция 2 слоями горячего битума</t>
  </si>
  <si>
    <t xml:space="preserve">Քսվածքային ջրամեկուսացում 2 շերտ տաք բիտումով </t>
  </si>
  <si>
    <t>труба dнар.=530мм</t>
  </si>
  <si>
    <t>խողովակ dարտ= 530մմ</t>
  </si>
  <si>
    <t xml:space="preserve">Обратная засыпка бульдозером из складурованого грунта кат. 10eIV (9.6) (поливка, уплотнение) </t>
  </si>
  <si>
    <t xml:space="preserve">Обратная засыпка вручную из складированого грунта кат. 10eIV (9.6) (поливка, уплотнение)     </t>
  </si>
  <si>
    <t xml:space="preserve">III. Устройство водвприемника (30x34см) из монолитного ж/бетона с мет. сеткой </t>
  </si>
  <si>
    <t>III. Միաձույլ ե/բ ջրընդունիչի (30x34սմ) կառուցում մետ. ցանցով</t>
  </si>
  <si>
    <r>
      <t>Земляные работы (10eIV (9.6)) по рытью траншей экск  0,65м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емк. ковш для устройства водоприемника с погрузкой  на авто/с и транспортировкой в отвал на 7,0км</t>
    </r>
  </si>
  <si>
    <t>Հողային աշխատանքներ (10eIV (9.6)) ջրընդունիչի  խրամուղու փորման համար էքս. 0.65մ3 շ.տ. բարձում ա/ի  տեղափոխում լցակույտ 7.0 կմ  հեռ.վրա</t>
  </si>
  <si>
    <t>То же с боковым накоплением для обратной засыпки</t>
  </si>
  <si>
    <t xml:space="preserve">Նույնը կողքի կուտակում հետադարձ լիցքի համար  </t>
  </si>
  <si>
    <t>Гравийнопесчаный слой h=10см</t>
  </si>
  <si>
    <t>Ավազակոպճային շերտ հ=10սմ</t>
  </si>
  <si>
    <t>Монолитный ж/бетон B-20</t>
  </si>
  <si>
    <t>Միաձույլ ե/բ  В-20</t>
  </si>
  <si>
    <t>а) арматура Ø12 A500 C 1п.м. = 0,888 кг</t>
  </si>
  <si>
    <t>ա) ամրան Ø 12 A500 C 1գծմ.= 0,888 կգ</t>
  </si>
  <si>
    <t>б) арматура Ø8 A240 C 1п.м. = 0,395 кг</t>
  </si>
  <si>
    <t>բ) ամրան Ø 8 A240 C 1գծմ.= 0,395 կգ</t>
  </si>
  <si>
    <t>Обмазочная гидроизоляция</t>
  </si>
  <si>
    <t>Քսվածքային ջրամեկուսացում</t>
  </si>
  <si>
    <r>
      <t>м</t>
    </r>
    <r>
      <rPr>
        <vertAlign val="superscript"/>
        <sz val="12"/>
        <color indexed="8"/>
        <rFont val="GHEA Grapalat"/>
        <charset val="204"/>
      </rPr>
      <t>2</t>
    </r>
  </si>
  <si>
    <t>Изготовление и установка металлической сетки</t>
  </si>
  <si>
    <t xml:space="preserve">Մետաղական ցանցի պատրաստում և տեղադրում </t>
  </si>
  <si>
    <t xml:space="preserve">Обратная засыпка вручную (10eIV (9.6)) </t>
  </si>
  <si>
    <t xml:space="preserve">Հետադարձ լիցք ձեռքով (10eIV (9.6)) </t>
  </si>
  <si>
    <r>
      <t>Разработка грунта 10e-IV (9.6) в ручную с экск.  1.0м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ковшпогрузкой на а/с и вывоз в отвал 7.0км</t>
    </r>
  </si>
  <si>
    <r>
      <t>10e-IV (9.6) կարգի բնահողի մշակում ձեռքով,  բարձում էքս.1.0մ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շ.տ. վրա  տեղափոխում լցակույտ 7կմ.</t>
    </r>
  </si>
  <si>
    <r>
      <t>м</t>
    </r>
    <r>
      <rPr>
        <vertAlign val="superscript"/>
        <sz val="12"/>
        <color indexed="8"/>
        <rFont val="GHEA Grapalat"/>
        <charset val="204"/>
      </rPr>
      <t>3</t>
    </r>
  </si>
  <si>
    <r>
      <t>Разработка грунта 10e-IV (9.6) гр экск  1.0м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ковш  погрузка на а/с и вывоз в отвал  7.0км</t>
    </r>
  </si>
  <si>
    <r>
      <t>10e-IV (9.6) կարգի բնահողի մշակում և բարձում էքս. 1.0մ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շ.տ. ա/ի վրա, տեղափոխում լցակույտ 7կմ.</t>
    </r>
  </si>
  <si>
    <r>
      <t>Укрепление кромок проезжей части монолитным бетоном B-20 (верста 20x40 см)Гравийно - печаное подоснование h=5 см 1п.м – 0,01м</t>
    </r>
    <r>
      <rPr>
        <vertAlign val="superscript"/>
        <sz val="12"/>
        <color indexed="8"/>
        <rFont val="GHEA Grapalat"/>
        <charset val="204"/>
      </rPr>
      <t>3</t>
    </r>
  </si>
  <si>
    <r>
      <t>Երթևեկելի մասի եզրային հատվածի ամրացումը միաձույլ բետոնով B-20 (եզրաշար 20x40սմ)
ավազակոպիճ h=5սմ, 1գծմ - 0,01մ</t>
    </r>
    <r>
      <rPr>
        <vertAlign val="superscript"/>
        <sz val="12"/>
        <color indexed="8"/>
        <rFont val="GHEA Grapalat"/>
        <charset val="204"/>
      </rPr>
      <t>3</t>
    </r>
  </si>
  <si>
    <r>
      <t>մ</t>
    </r>
    <r>
      <rPr>
        <vertAlign val="superscript"/>
        <sz val="12"/>
        <color indexed="8"/>
        <rFont val="GHEA Grapalat"/>
        <charset val="204"/>
      </rPr>
      <t>2</t>
    </r>
  </si>
  <si>
    <r>
      <t>Разработка грунта 10e-IV (9.6) в ручную с  погрузкой экск.  0,65м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ковш на а/с и вывоз в отвал 7.0км </t>
    </r>
  </si>
  <si>
    <r>
      <t>10e-IV (9.6) կարգի բնահողի մշակում ձեռքով , բարձում էքս. 0.65մ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շ.տ. ա/ի վրա տեղափոխում լցակույտ 7կմ.</t>
    </r>
  </si>
  <si>
    <r>
      <t>Разработка грунта 10e-IV (9.6) гр экск  0,65м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ковш  погрузка на а/с и вывоз в отвал 7.0км</t>
    </r>
  </si>
  <si>
    <r>
      <t>10e-IV (9.6) կարգի բնահողի մշակում և բարձում էքս. 0.65մ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շ.տ. ա/ի վրա, տեղափոխում լցակույտ 7կմ.</t>
    </r>
  </si>
  <si>
    <r>
      <t>Разработка и погрузка грунта 10е-IV (9.6) экс.0.65м</t>
    </r>
    <r>
      <rPr>
        <vertAlign val="superscript"/>
        <sz val="12"/>
        <rFont val="GHEA Grapalat"/>
        <charset val="204"/>
      </rPr>
      <t xml:space="preserve">3 </t>
    </r>
    <r>
      <rPr>
        <sz val="12"/>
        <rFont val="GHEA Grapalat"/>
        <charset val="204"/>
      </rPr>
      <t>ковша на а/с и перемещение в отвал на раст. 7км.</t>
    </r>
  </si>
  <si>
    <r>
      <t>Разработка и погрузка покрытия тротуара h=15см экс 0.65м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на а/с и перемещение в отвал 7км</t>
    </r>
  </si>
  <si>
    <r>
      <t>Գոյություն ունեցող մայթի ծածկի քանդում և բարձում h=15սմ էքս 0.65մ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շ․տ ա/ի վրա և տեղափոխում լցակույտ 7կմ</t>
    </r>
  </si>
  <si>
    <r>
      <t>Установка  новых баз. бордюров 15х30см
- монолитный бетон B -15 1п.м-0.055м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- гр. песчаный слой h=5см- 0,0175м</t>
    </r>
    <r>
      <rPr>
        <vertAlign val="superscript"/>
        <sz val="12"/>
        <rFont val="GHEA Grapalat"/>
        <charset val="204"/>
      </rPr>
      <t>3</t>
    </r>
  </si>
  <si>
    <r>
      <t>Նոր բազալտե 15x30սմ եզրաքարերի տեղադրում
- միաձույլ բետոն B-15 1գծմ-0.055մ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– ավազակոպճային շերտ h=5սմ- 0,0175մ</t>
    </r>
    <r>
      <rPr>
        <vertAlign val="superscript"/>
        <sz val="12"/>
        <rFont val="GHEA Grapalat"/>
        <charset val="204"/>
      </rPr>
      <t>3</t>
    </r>
  </si>
  <si>
    <r>
      <t>Установка cб. бет.версты (8х20)см 
ГОСТ 13015-2012
- монолитный бетон B -15 1п.м-0.048м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- песч слое h=5см, 1п.м-0.014м</t>
    </r>
    <r>
      <rPr>
        <vertAlign val="superscript"/>
        <sz val="12"/>
        <rFont val="GHEA Grapalat"/>
        <charset val="204"/>
      </rPr>
      <t>3</t>
    </r>
  </si>
  <si>
    <r>
      <t>Հավաքովի   բետոնե եզրաշարի տեղադրում 8x20սմ   
ԳՕՍՏ 13015-2012
- միաձույլ բետոն B-15 1գծմ-0.048մ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- ավազակոպճային շերտ h=5սմ, 1գծմ- 0,014մ</t>
    </r>
    <r>
      <rPr>
        <vertAlign val="superscript"/>
        <sz val="12"/>
        <rFont val="GHEA Grapalat"/>
        <charset val="204"/>
      </rPr>
      <t>3</t>
    </r>
  </si>
  <si>
    <t>15</t>
  </si>
  <si>
    <t>213.92</t>
  </si>
  <si>
    <t>144.18</t>
  </si>
  <si>
    <t>202.25</t>
  </si>
  <si>
    <t>259.3</t>
  </si>
  <si>
    <t>1078.94</t>
  </si>
  <si>
    <t>831.78</t>
  </si>
  <si>
    <t>375.8</t>
  </si>
  <si>
    <t>1366.13</t>
  </si>
  <si>
    <t>5.5</t>
  </si>
  <si>
    <t>пог.м.</t>
  </si>
  <si>
    <t>17.58</t>
  </si>
  <si>
    <t>11.85</t>
  </si>
  <si>
    <t>16.62</t>
  </si>
  <si>
    <t>21.31</t>
  </si>
  <si>
    <t xml:space="preserve"> 88.68</t>
  </si>
  <si>
    <t>68.37</t>
  </si>
  <si>
    <t>30.89</t>
  </si>
  <si>
    <t>112.27</t>
  </si>
  <si>
    <t>3.5</t>
  </si>
  <si>
    <t>0.39</t>
  </si>
  <si>
    <t>Միաձույլ ե/բ հիմք B-20 h=20սմ
Ամրաններ    Ø12 A500C 1գծմ = 0,888կգ
Միաձույլ բետոնե հատակ B-20 h=5սմ
Հավաքովի ե/բ  օղակի տեղադրում V=0,31մ3 P=0,6տ չափերը 120x90x10սմ ամր,պարուն. Ac 500= 26,452կգ/մ3  B20,  F200 
Ե/բ հորերի ներդիր դետալներ (թիթեղ 6մմ S1=0,0096մ2, n1=1հատ)
(թիթեղ 8մմ S2=0,0128մ2, n2=2հատ)
Մետաղական աստիճան
Աստիճանի ներկում
Ե/բ սալ (1.3x1.3x0.22) թուջե ցանցով  82x43 (լրակազմ)</t>
  </si>
  <si>
    <t>Монолитный ж/б фундамент B20  h=20см 
Арматура Ø12 A500C 1п.м. = 0,888кг
Монолитный бетонный дно B20 h=5см
Установка ж/б блока V=0.31 м3 P=0,6т,  размеры 120x90x10см арматура Ac500=26,452кг/м3,  B20,  F200 
Закладные детали ж/б колодцев (лист 6мм - S1=0,0096м2, n1=1штук)(лист 8мм - S2=0,0128м2, n2=2штук)
Металлическая лестница
Покраска лестницы
Ж/б плита (1.3x1.3x0.22) и чугунная сетка 82x43 
 (1набор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</si>
</sst>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000"/>
    <numFmt numFmtId="167" formatCode="0.000000"/>
  </numFmts>
  <fonts count="17" x14ac:knownFonts="1"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color indexed="8"/>
      <name val="GHEA Grapalat"/>
      <charset val="204"/>
    </font>
    <font>
      <sz val="12"/>
      <name val="GHEA Grapalat"/>
      <charset val="204"/>
    </font>
    <font>
      <b/>
      <sz val="12"/>
      <name val="GHEA Grapalat"/>
      <charset val="204"/>
    </font>
    <font>
      <b/>
      <sz val="12"/>
      <color indexed="8"/>
      <name val="GHEA Grapalat"/>
      <charset val="204"/>
    </font>
    <font>
      <vertAlign val="superscript"/>
      <sz val="12"/>
      <name val="GHEA Grapalat"/>
      <charset val="204"/>
    </font>
    <font>
      <vertAlign val="superscript"/>
      <sz val="12"/>
      <color indexed="8"/>
      <name val="GHEA Grapalat"/>
      <charset val="204"/>
    </font>
    <font>
      <sz val="12"/>
      <color rgb="FFFF0000"/>
      <name val="GHEA Grapalat"/>
      <charset val="204"/>
    </font>
    <font>
      <b/>
      <vertAlign val="subscript"/>
      <sz val="12"/>
      <name val="GHEA Grapalat"/>
      <charset val="204"/>
    </font>
    <font>
      <b/>
      <sz val="12"/>
      <name val="GHEA Grapalat"/>
      <family val="3"/>
    </font>
    <font>
      <b/>
      <sz val="12"/>
      <name val="Sylfaen"/>
      <family val="1"/>
    </font>
    <font>
      <b/>
      <sz val="12"/>
      <name val="Sylfaen"/>
      <family val="1"/>
      <charset val="204"/>
    </font>
    <font>
      <b/>
      <i/>
      <sz val="12"/>
      <color indexed="8"/>
      <name val="GHEA Grapalat"/>
      <charset val="204"/>
    </font>
    <font>
      <b/>
      <i/>
      <sz val="12"/>
      <name val="GHEA Grapalat"/>
      <charset val="204"/>
    </font>
    <font>
      <b/>
      <sz val="12"/>
      <color indexed="8"/>
      <name val="Sylfaen"/>
      <family val="1"/>
    </font>
    <font>
      <sz val="10"/>
      <name val="Baltica Cyrillic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6" fillId="0" borderId="0"/>
  </cellStyleXfs>
  <cellXfs count="106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166" fontId="3" fillId="0" borderId="7" xfId="0" applyNumberFormat="1" applyFont="1" applyBorder="1" applyAlignment="1">
      <alignment vertical="center" wrapText="1"/>
    </xf>
    <xf numFmtId="166" fontId="3" fillId="0" borderId="7" xfId="2" applyNumberFormat="1" applyFont="1" applyBorder="1" applyAlignment="1">
      <alignment vertical="center" wrapText="1"/>
    </xf>
    <xf numFmtId="0" fontId="2" fillId="0" borderId="1" xfId="2" applyFont="1" applyBorder="1" applyAlignment="1">
      <alignment horizontal="center" vertical="center"/>
    </xf>
    <xf numFmtId="166" fontId="3" fillId="0" borderId="1" xfId="2" applyNumberFormat="1" applyFont="1" applyBorder="1" applyAlignment="1">
      <alignment horizontal="left" vertical="center" wrapText="1"/>
    </xf>
    <xf numFmtId="166" fontId="3" fillId="0" borderId="1" xfId="2" applyNumberFormat="1" applyFont="1" applyBorder="1" applyAlignment="1">
      <alignment horizontal="left" vertical="center"/>
    </xf>
    <xf numFmtId="0" fontId="3" fillId="0" borderId="1" xfId="2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/>
    <xf numFmtId="0" fontId="5" fillId="0" borderId="11" xfId="0" applyFont="1" applyFill="1" applyBorder="1" applyAlignment="1">
      <alignment horizontal="left" vertical="center" wrapText="1"/>
    </xf>
    <xf numFmtId="0" fontId="3" fillId="0" borderId="1" xfId="0" applyFont="1" applyFill="1" applyBorder="1"/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/>
    </xf>
    <xf numFmtId="1" fontId="2" fillId="0" borderId="0" xfId="0" applyNumberFormat="1" applyFont="1" applyFill="1"/>
    <xf numFmtId="164" fontId="3" fillId="0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vertical="center"/>
    </xf>
    <xf numFmtId="0" fontId="5" fillId="0" borderId="7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horizontal="right" vertical="center"/>
    </xf>
    <xf numFmtId="165" fontId="15" fillId="0" borderId="1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vertical="center"/>
    </xf>
    <xf numFmtId="0" fontId="2" fillId="4" borderId="0" xfId="0" applyFont="1" applyFill="1"/>
    <xf numFmtId="49" fontId="2" fillId="0" borderId="0" xfId="0" applyNumberFormat="1" applyFont="1" applyFill="1" applyAlignment="1">
      <alignment vertical="center"/>
    </xf>
    <xf numFmtId="0" fontId="2" fillId="4" borderId="0" xfId="0" applyFont="1" applyFill="1" applyAlignment="1">
      <alignment vertical="center"/>
    </xf>
    <xf numFmtId="49" fontId="2" fillId="0" borderId="0" xfId="0" applyNumberFormat="1" applyFont="1" applyFill="1"/>
    <xf numFmtId="0" fontId="3" fillId="4" borderId="0" xfId="0" applyFont="1" applyFill="1" applyAlignment="1">
      <alignment horizontal="center"/>
    </xf>
    <xf numFmtId="49" fontId="3" fillId="2" borderId="0" xfId="0" applyNumberFormat="1" applyFont="1" applyFill="1"/>
    <xf numFmtId="0" fontId="3" fillId="4" borderId="0" xfId="0" applyFont="1" applyFill="1"/>
    <xf numFmtId="1" fontId="2" fillId="4" borderId="0" xfId="0" applyNumberFormat="1" applyFont="1" applyFill="1"/>
    <xf numFmtId="2" fontId="2" fillId="4" borderId="0" xfId="0" applyNumberFormat="1" applyFont="1" applyFill="1" applyAlignment="1">
      <alignment vertical="center"/>
    </xf>
    <xf numFmtId="49" fontId="3" fillId="0" borderId="0" xfId="0" applyNumberFormat="1" applyFont="1" applyFill="1"/>
    <xf numFmtId="0" fontId="3" fillId="0" borderId="1" xfId="2" applyFont="1" applyBorder="1" applyAlignment="1">
      <alignment horizontal="left" vertical="center" wrapText="1"/>
    </xf>
    <xf numFmtId="167" fontId="2" fillId="0" borderId="0" xfId="0" applyNumberFormat="1" applyFont="1" applyFill="1" applyAlignment="1">
      <alignment vertical="center"/>
    </xf>
  </cellXfs>
  <cellStyles count="4">
    <cellStyle name="Normal" xfId="0" builtinId="0"/>
    <cellStyle name="Normal 2" xfId="1"/>
    <cellStyle name="Обычный 2" xfId="2"/>
    <cellStyle name="Обычный 2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3646170</xdr:colOff>
      <xdr:row>113</xdr:row>
      <xdr:rowOff>137160</xdr:rowOff>
    </xdr:from>
    <xdr:to>
      <xdr:col>3</xdr:col>
      <xdr:colOff>429288</xdr:colOff>
      <xdr:row>115</xdr:row>
      <xdr:rowOff>105272</xdr:rowOff>
    </xdr:to>
    <xdr:pic>
      <xdr:nvPicPr>
        <xdr:cNvPr id="2" name="Рисунок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9110" y="38625780"/>
          <a:ext cx="608358" cy="471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1"/>
  <sheetViews>
    <sheetView tabSelected="1" view="pageBreakPreview" topLeftCell="B90" zoomScaleNormal="85" zoomScaleSheetLayoutView="100" workbookViewId="0">
      <selection activeCell="G107" sqref="G107"/>
    </sheetView>
  </sheetViews>
  <sheetFormatPr defaultColWidth="9.109375" defaultRowHeight="17.399999999999999" x14ac:dyDescent="0.3"/>
  <cols>
    <col min="1" max="1" width="6.5546875" style="91" customWidth="1"/>
    <col min="2" max="2" width="58.6640625" style="32" customWidth="1"/>
    <col min="3" max="3" width="55.77734375" style="32" customWidth="1"/>
    <col min="4" max="4" width="15.109375" style="92" customWidth="1"/>
    <col min="5" max="5" width="12.5546875" style="92" customWidth="1"/>
    <col min="6" max="6" width="17.6640625" style="32" customWidth="1"/>
    <col min="7" max="7" width="13.6640625" style="32" customWidth="1"/>
    <col min="8" max="8" width="17.88671875" style="32" bestFit="1" customWidth="1"/>
    <col min="9" max="9" width="15.21875" style="32" bestFit="1" customWidth="1"/>
    <col min="10" max="16384" width="9.109375" style="32"/>
  </cols>
  <sheetData>
    <row r="1" spans="1:12" x14ac:dyDescent="0.3">
      <c r="A1" s="29"/>
      <c r="B1" s="30"/>
      <c r="C1" s="30"/>
      <c r="D1" s="31"/>
      <c r="E1" s="31"/>
      <c r="F1" s="30"/>
      <c r="G1" s="30"/>
    </row>
    <row r="2" spans="1:12" x14ac:dyDescent="0.3">
      <c r="A2" s="33" t="s">
        <v>118</v>
      </c>
      <c r="B2" s="33"/>
      <c r="C2" s="33"/>
      <c r="D2" s="33"/>
      <c r="E2" s="33"/>
      <c r="F2" s="33"/>
      <c r="G2" s="33"/>
    </row>
    <row r="3" spans="1:12" ht="63.75" customHeight="1" x14ac:dyDescent="0.3">
      <c r="A3" s="29"/>
      <c r="B3" s="34" t="s">
        <v>74</v>
      </c>
      <c r="C3" s="34"/>
      <c r="D3" s="34"/>
      <c r="E3" s="34"/>
      <c r="F3" s="34"/>
      <c r="G3" s="34"/>
    </row>
    <row r="4" spans="1:12" ht="14.25" customHeight="1" x14ac:dyDescent="0.3">
      <c r="A4" s="35"/>
      <c r="B4" s="35"/>
      <c r="C4" s="35"/>
      <c r="D4" s="35"/>
      <c r="E4" s="35"/>
      <c r="F4" s="35"/>
      <c r="G4" s="35"/>
    </row>
    <row r="5" spans="1:12" ht="97.2" x14ac:dyDescent="0.3">
      <c r="A5" s="36" t="s">
        <v>0</v>
      </c>
      <c r="B5" s="37" t="s">
        <v>119</v>
      </c>
      <c r="C5" s="36" t="s">
        <v>120</v>
      </c>
      <c r="D5" s="36" t="s">
        <v>121</v>
      </c>
      <c r="E5" s="36" t="s">
        <v>122</v>
      </c>
      <c r="F5" s="36" t="s">
        <v>21</v>
      </c>
      <c r="G5" s="38" t="s">
        <v>123</v>
      </c>
      <c r="H5" s="39" t="s">
        <v>124</v>
      </c>
    </row>
    <row r="6" spans="1:12" ht="14.4" customHeigh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  <c r="H6" s="40">
        <v>8</v>
      </c>
    </row>
    <row r="7" spans="1:12" s="42" customFormat="1" x14ac:dyDescent="0.4">
      <c r="A7" s="5"/>
      <c r="B7" s="41" t="s">
        <v>116</v>
      </c>
      <c r="C7" s="41" t="s">
        <v>95</v>
      </c>
      <c r="D7" s="5"/>
      <c r="E7" s="5"/>
      <c r="F7" s="4"/>
      <c r="G7" s="2"/>
      <c r="H7" s="2"/>
      <c r="J7" s="94">
        <v>214.60450822216916</v>
      </c>
    </row>
    <row r="8" spans="1:12" s="42" customFormat="1" ht="42" customHeight="1" x14ac:dyDescent="0.4">
      <c r="A8" s="5">
        <v>1</v>
      </c>
      <c r="B8" s="43" t="s">
        <v>96</v>
      </c>
      <c r="C8" s="44" t="s">
        <v>97</v>
      </c>
      <c r="D8" s="3" t="s">
        <v>2</v>
      </c>
      <c r="E8" s="1" t="s">
        <v>3</v>
      </c>
      <c r="F8" s="45" t="s">
        <v>208</v>
      </c>
      <c r="G8" s="45">
        <v>14.307</v>
      </c>
      <c r="H8" s="45">
        <f>G8*F8</f>
        <v>214.60500000000002</v>
      </c>
      <c r="J8" s="94"/>
      <c r="L8" s="97">
        <f>ROUND(G8,3)</f>
        <v>14.307</v>
      </c>
    </row>
    <row r="9" spans="1:12" x14ac:dyDescent="0.4">
      <c r="A9" s="5"/>
      <c r="B9" s="41" t="s">
        <v>99</v>
      </c>
      <c r="C9" s="41" t="s">
        <v>98</v>
      </c>
      <c r="D9" s="5"/>
      <c r="E9" s="5"/>
      <c r="F9" s="4"/>
      <c r="G9" s="2"/>
      <c r="H9" s="45"/>
      <c r="I9" s="95">
        <f>SUM(H10:H12)</f>
        <v>3085.2851800000003</v>
      </c>
      <c r="J9" s="96">
        <v>3086.0011014644206</v>
      </c>
      <c r="L9" s="97">
        <f t="shared" ref="L9:L72" si="0">ROUND(G9,3)</f>
        <v>0</v>
      </c>
    </row>
    <row r="10" spans="1:12" ht="54" x14ac:dyDescent="0.4">
      <c r="A10" s="5">
        <v>1</v>
      </c>
      <c r="B10" s="7" t="s">
        <v>189</v>
      </c>
      <c r="C10" s="44" t="s">
        <v>190</v>
      </c>
      <c r="D10" s="3" t="s">
        <v>191</v>
      </c>
      <c r="E10" s="1" t="s">
        <v>133</v>
      </c>
      <c r="F10" s="2">
        <v>100.95</v>
      </c>
      <c r="G10" s="2">
        <v>9.6639999999999997</v>
      </c>
      <c r="H10" s="45">
        <f t="shared" ref="H10:H72" si="1">G10*F10</f>
        <v>975.58079999999995</v>
      </c>
      <c r="J10" s="96"/>
      <c r="L10" s="97">
        <f t="shared" si="0"/>
        <v>9.6639999999999997</v>
      </c>
    </row>
    <row r="11" spans="1:12" ht="54" x14ac:dyDescent="0.4">
      <c r="A11" s="5">
        <v>2</v>
      </c>
      <c r="B11" s="7" t="s">
        <v>192</v>
      </c>
      <c r="C11" s="44" t="s">
        <v>193</v>
      </c>
      <c r="D11" s="3" t="s">
        <v>191</v>
      </c>
      <c r="E11" s="1" t="s">
        <v>133</v>
      </c>
      <c r="F11" s="2">
        <v>903</v>
      </c>
      <c r="G11" s="2">
        <v>2.3140000000000001</v>
      </c>
      <c r="H11" s="45">
        <f t="shared" si="1"/>
        <v>2089.5419999999999</v>
      </c>
      <c r="J11" s="96"/>
      <c r="L11" s="97">
        <f t="shared" si="0"/>
        <v>2.3140000000000001</v>
      </c>
    </row>
    <row r="12" spans="1:12" ht="52.2" x14ac:dyDescent="0.4">
      <c r="A12" s="5">
        <v>3</v>
      </c>
      <c r="B12" s="7" t="s">
        <v>63</v>
      </c>
      <c r="C12" s="44" t="s">
        <v>62</v>
      </c>
      <c r="D12" s="3" t="s">
        <v>191</v>
      </c>
      <c r="E12" s="1" t="s">
        <v>133</v>
      </c>
      <c r="F12" s="2">
        <v>18.23</v>
      </c>
      <c r="G12" s="2">
        <v>1.1060000000000001</v>
      </c>
      <c r="H12" s="45">
        <f t="shared" si="1"/>
        <v>20.162380000000002</v>
      </c>
      <c r="J12" s="96"/>
      <c r="L12" s="97">
        <f t="shared" si="0"/>
        <v>1.1060000000000001</v>
      </c>
    </row>
    <row r="13" spans="1:12" x14ac:dyDescent="0.4">
      <c r="A13" s="5"/>
      <c r="B13" s="46" t="s">
        <v>100</v>
      </c>
      <c r="C13" s="46" t="s">
        <v>101</v>
      </c>
      <c r="D13" s="1"/>
      <c r="E13" s="1"/>
      <c r="F13" s="2"/>
      <c r="G13" s="2"/>
      <c r="H13" s="45"/>
      <c r="I13" s="95">
        <f>SUM(H14:H17)</f>
        <v>18847.967479999999</v>
      </c>
      <c r="J13" s="96">
        <v>18847.817067215292</v>
      </c>
      <c r="L13" s="97">
        <f t="shared" si="0"/>
        <v>0</v>
      </c>
    </row>
    <row r="14" spans="1:12" ht="54" x14ac:dyDescent="0.4">
      <c r="A14" s="5">
        <v>1</v>
      </c>
      <c r="B14" s="44" t="s">
        <v>194</v>
      </c>
      <c r="C14" s="47" t="s">
        <v>195</v>
      </c>
      <c r="D14" s="3" t="s">
        <v>13</v>
      </c>
      <c r="E14" s="1" t="s">
        <v>11</v>
      </c>
      <c r="F14" s="2">
        <v>130</v>
      </c>
      <c r="G14" s="2">
        <v>6.2969999999999997</v>
      </c>
      <c r="H14" s="45">
        <f t="shared" si="1"/>
        <v>818.61</v>
      </c>
      <c r="J14" s="96"/>
      <c r="L14" s="97">
        <f t="shared" si="0"/>
        <v>6.2969999999999997</v>
      </c>
    </row>
    <row r="15" spans="1:12" ht="19.2" x14ac:dyDescent="0.4">
      <c r="A15" s="5">
        <v>2</v>
      </c>
      <c r="B15" s="44" t="s">
        <v>17</v>
      </c>
      <c r="C15" s="47" t="s">
        <v>16</v>
      </c>
      <c r="D15" s="3" t="s">
        <v>184</v>
      </c>
      <c r="E15" s="1" t="s">
        <v>196</v>
      </c>
      <c r="F15" s="2">
        <v>2231.08</v>
      </c>
      <c r="G15" s="2">
        <v>1.9410000000000001</v>
      </c>
      <c r="H15" s="45">
        <f t="shared" si="1"/>
        <v>4330.52628</v>
      </c>
      <c r="J15" s="96"/>
      <c r="L15" s="97">
        <f t="shared" si="0"/>
        <v>1.9410000000000001</v>
      </c>
    </row>
    <row r="16" spans="1:12" ht="19.2" x14ac:dyDescent="0.4">
      <c r="A16" s="5">
        <v>3</v>
      </c>
      <c r="B16" s="44" t="s">
        <v>73</v>
      </c>
      <c r="C16" s="47" t="s">
        <v>1</v>
      </c>
      <c r="D16" s="3" t="s">
        <v>184</v>
      </c>
      <c r="E16" s="1" t="s">
        <v>196</v>
      </c>
      <c r="F16" s="2">
        <v>2231.08</v>
      </c>
      <c r="G16" s="2">
        <v>0.97499999999999998</v>
      </c>
      <c r="H16" s="45">
        <f t="shared" si="1"/>
        <v>2175.3029999999999</v>
      </c>
      <c r="J16" s="96"/>
      <c r="L16" s="97">
        <f t="shared" si="0"/>
        <v>0.97499999999999998</v>
      </c>
    </row>
    <row r="17" spans="1:12" ht="34.799999999999997" x14ac:dyDescent="0.4">
      <c r="A17" s="5">
        <v>4</v>
      </c>
      <c r="B17" s="44" t="s">
        <v>14</v>
      </c>
      <c r="C17" s="47" t="s">
        <v>72</v>
      </c>
      <c r="D17" s="3" t="s">
        <v>184</v>
      </c>
      <c r="E17" s="1" t="s">
        <v>196</v>
      </c>
      <c r="F17" s="2">
        <v>2231.08</v>
      </c>
      <c r="G17" s="2">
        <v>5.165</v>
      </c>
      <c r="H17" s="45">
        <f t="shared" si="1"/>
        <v>11523.528199999999</v>
      </c>
      <c r="J17" s="96"/>
      <c r="L17" s="97">
        <f t="shared" si="0"/>
        <v>5.165</v>
      </c>
    </row>
    <row r="18" spans="1:12" x14ac:dyDescent="0.4">
      <c r="A18" s="5"/>
      <c r="B18" s="46" t="s">
        <v>102</v>
      </c>
      <c r="C18" s="46" t="s">
        <v>103</v>
      </c>
      <c r="D18" s="1"/>
      <c r="E18" s="1"/>
      <c r="F18" s="2"/>
      <c r="G18" s="2"/>
      <c r="H18" s="45"/>
      <c r="I18" s="95">
        <f>SUM(H19:H23)+I28</f>
        <v>7645.0863699999991</v>
      </c>
      <c r="J18" s="96">
        <v>7644.2356189391494</v>
      </c>
      <c r="L18" s="97">
        <f t="shared" si="0"/>
        <v>0</v>
      </c>
    </row>
    <row r="19" spans="1:12" ht="54" x14ac:dyDescent="0.4">
      <c r="A19" s="48">
        <v>1</v>
      </c>
      <c r="B19" s="47" t="s">
        <v>197</v>
      </c>
      <c r="C19" s="47" t="s">
        <v>198</v>
      </c>
      <c r="D19" s="3" t="s">
        <v>191</v>
      </c>
      <c r="E19" s="1" t="s">
        <v>133</v>
      </c>
      <c r="F19" s="3">
        <v>9.9</v>
      </c>
      <c r="G19" s="49">
        <v>9.7439999999999998</v>
      </c>
      <c r="H19" s="45">
        <f t="shared" si="1"/>
        <v>96.465599999999995</v>
      </c>
      <c r="J19" s="96"/>
      <c r="L19" s="97">
        <f t="shared" si="0"/>
        <v>9.7439999999999998</v>
      </c>
    </row>
    <row r="20" spans="1:12" ht="54" x14ac:dyDescent="0.4">
      <c r="A20" s="48">
        <v>2</v>
      </c>
      <c r="B20" s="47" t="s">
        <v>199</v>
      </c>
      <c r="C20" s="44" t="s">
        <v>200</v>
      </c>
      <c r="D20" s="3" t="s">
        <v>191</v>
      </c>
      <c r="E20" s="1" t="s">
        <v>133</v>
      </c>
      <c r="F20" s="3">
        <v>82</v>
      </c>
      <c r="G20" s="49">
        <v>2.4039999999999999</v>
      </c>
      <c r="H20" s="45">
        <f t="shared" si="1"/>
        <v>197.12799999999999</v>
      </c>
      <c r="J20" s="96"/>
      <c r="L20" s="97">
        <f t="shared" si="0"/>
        <v>2.4039999999999999</v>
      </c>
    </row>
    <row r="21" spans="1:12" ht="19.2" x14ac:dyDescent="0.4">
      <c r="A21" s="5">
        <v>3</v>
      </c>
      <c r="B21" s="44" t="s">
        <v>17</v>
      </c>
      <c r="C21" s="47" t="s">
        <v>18</v>
      </c>
      <c r="D21" s="3" t="s">
        <v>184</v>
      </c>
      <c r="E21" s="1" t="s">
        <v>196</v>
      </c>
      <c r="F21" s="2">
        <v>247.2</v>
      </c>
      <c r="G21" s="2">
        <v>1.9410000000000001</v>
      </c>
      <c r="H21" s="45">
        <f t="shared" si="1"/>
        <v>479.8152</v>
      </c>
      <c r="J21" s="96"/>
      <c r="L21" s="97">
        <f t="shared" si="0"/>
        <v>1.9410000000000001</v>
      </c>
    </row>
    <row r="22" spans="1:12" ht="19.2" x14ac:dyDescent="0.4">
      <c r="A22" s="5">
        <v>4</v>
      </c>
      <c r="B22" s="44" t="s">
        <v>19</v>
      </c>
      <c r="C22" s="47" t="s">
        <v>1</v>
      </c>
      <c r="D22" s="3" t="s">
        <v>184</v>
      </c>
      <c r="E22" s="1" t="s">
        <v>196</v>
      </c>
      <c r="F22" s="2">
        <v>247.2</v>
      </c>
      <c r="G22" s="2">
        <v>0.97499999999999998</v>
      </c>
      <c r="H22" s="45">
        <f t="shared" si="1"/>
        <v>241.01999999999998</v>
      </c>
      <c r="J22" s="96"/>
      <c r="L22" s="97">
        <f t="shared" si="0"/>
        <v>0.97499999999999998</v>
      </c>
    </row>
    <row r="23" spans="1:12" ht="34.799999999999997" x14ac:dyDescent="0.4">
      <c r="A23" s="48">
        <v>5</v>
      </c>
      <c r="B23" s="47" t="s">
        <v>15</v>
      </c>
      <c r="C23" s="47" t="s">
        <v>7</v>
      </c>
      <c r="D23" s="3" t="s">
        <v>184</v>
      </c>
      <c r="E23" s="1" t="s">
        <v>196</v>
      </c>
      <c r="F23" s="2">
        <v>247.2</v>
      </c>
      <c r="G23" s="49">
        <v>5.165</v>
      </c>
      <c r="H23" s="45">
        <f t="shared" si="1"/>
        <v>1276.788</v>
      </c>
      <c r="J23" s="96"/>
      <c r="L23" s="97">
        <f t="shared" si="0"/>
        <v>5.165</v>
      </c>
    </row>
    <row r="24" spans="1:12" s="55" customFormat="1" x14ac:dyDescent="0.4">
      <c r="A24" s="4"/>
      <c r="B24" s="50" t="s">
        <v>105</v>
      </c>
      <c r="C24" s="51" t="s">
        <v>104</v>
      </c>
      <c r="D24" s="52"/>
      <c r="E24" s="52"/>
      <c r="F24" s="53"/>
      <c r="G24" s="54"/>
      <c r="H24" s="45"/>
      <c r="I24" s="99">
        <f>SUM(H25:H27)</f>
        <v>3315.0245</v>
      </c>
      <c r="J24" s="100">
        <v>3315.1606393773568</v>
      </c>
      <c r="L24" s="97">
        <f t="shared" si="0"/>
        <v>0</v>
      </c>
    </row>
    <row r="25" spans="1:12" s="55" customFormat="1" ht="19.2" x14ac:dyDescent="0.4">
      <c r="A25" s="56">
        <v>1</v>
      </c>
      <c r="B25" s="57" t="s">
        <v>23</v>
      </c>
      <c r="C25" s="57" t="s">
        <v>9</v>
      </c>
      <c r="D25" s="6" t="s">
        <v>132</v>
      </c>
      <c r="E25" s="2" t="s">
        <v>145</v>
      </c>
      <c r="F25" s="58" t="s">
        <v>75</v>
      </c>
      <c r="G25" s="6">
        <v>11.65</v>
      </c>
      <c r="H25" s="45">
        <f t="shared" si="1"/>
        <v>171.13849999999999</v>
      </c>
      <c r="J25" s="100"/>
      <c r="L25" s="97">
        <f t="shared" si="0"/>
        <v>11.65</v>
      </c>
    </row>
    <row r="26" spans="1:12" s="55" customFormat="1" x14ac:dyDescent="0.4">
      <c r="A26" s="56">
        <v>2</v>
      </c>
      <c r="B26" s="57" t="s">
        <v>24</v>
      </c>
      <c r="C26" s="57" t="s">
        <v>25</v>
      </c>
      <c r="D26" s="6" t="s">
        <v>218</v>
      </c>
      <c r="E26" s="6" t="s">
        <v>11</v>
      </c>
      <c r="F26" s="58" t="s">
        <v>76</v>
      </c>
      <c r="G26" s="6">
        <v>12.492000000000001</v>
      </c>
      <c r="H26" s="45">
        <f t="shared" si="1"/>
        <v>2823.192</v>
      </c>
      <c r="J26" s="100"/>
      <c r="L26" s="97">
        <f t="shared" si="0"/>
        <v>12.492000000000001</v>
      </c>
    </row>
    <row r="27" spans="1:12" s="63" customFormat="1" ht="19.2" x14ac:dyDescent="0.4">
      <c r="A27" s="59">
        <v>3</v>
      </c>
      <c r="B27" s="60" t="s">
        <v>12</v>
      </c>
      <c r="C27" s="61" t="s">
        <v>10</v>
      </c>
      <c r="D27" s="6" t="s">
        <v>148</v>
      </c>
      <c r="E27" s="62" t="s">
        <v>149</v>
      </c>
      <c r="F27" s="58" t="s">
        <v>76</v>
      </c>
      <c r="G27" s="2">
        <v>1.419</v>
      </c>
      <c r="H27" s="45">
        <f t="shared" si="1"/>
        <v>320.69400000000002</v>
      </c>
      <c r="J27" s="100"/>
      <c r="L27" s="97">
        <f t="shared" si="0"/>
        <v>1.419</v>
      </c>
    </row>
    <row r="28" spans="1:12" s="42" customFormat="1" ht="50.4" x14ac:dyDescent="0.4">
      <c r="A28" s="64"/>
      <c r="B28" s="51" t="s">
        <v>106</v>
      </c>
      <c r="C28" s="51" t="s">
        <v>107</v>
      </c>
      <c r="D28" s="6"/>
      <c r="E28" s="6"/>
      <c r="F28" s="6"/>
      <c r="G28" s="65"/>
      <c r="H28" s="45"/>
      <c r="I28" s="97">
        <f>SUM(H29:H45)</f>
        <v>5353.8695699999989</v>
      </c>
      <c r="J28" s="94"/>
      <c r="L28" s="97">
        <f t="shared" si="0"/>
        <v>0</v>
      </c>
    </row>
    <row r="29" spans="1:12" s="55" customFormat="1" x14ac:dyDescent="0.4">
      <c r="A29" s="4">
        <v>1</v>
      </c>
      <c r="B29" s="66" t="s">
        <v>26</v>
      </c>
      <c r="C29" s="66" t="s">
        <v>27</v>
      </c>
      <c r="D29" s="52"/>
      <c r="E29" s="52"/>
      <c r="F29" s="52"/>
      <c r="G29" s="67"/>
      <c r="H29" s="45"/>
      <c r="J29" s="98"/>
      <c r="L29" s="97">
        <f t="shared" si="0"/>
        <v>0</v>
      </c>
    </row>
    <row r="30" spans="1:12" s="55" customFormat="1" ht="19.2" x14ac:dyDescent="0.4">
      <c r="A30" s="4">
        <v>2</v>
      </c>
      <c r="B30" s="66" t="s">
        <v>28</v>
      </c>
      <c r="C30" s="66" t="s">
        <v>9</v>
      </c>
      <c r="D30" s="52" t="s">
        <v>132</v>
      </c>
      <c r="E30" s="52" t="s">
        <v>145</v>
      </c>
      <c r="F30" s="52" t="s">
        <v>77</v>
      </c>
      <c r="G30" s="67">
        <v>11.65</v>
      </c>
      <c r="H30" s="45">
        <f t="shared" si="1"/>
        <v>59.531500000000008</v>
      </c>
      <c r="J30" s="98"/>
      <c r="L30" s="97">
        <f t="shared" si="0"/>
        <v>11.65</v>
      </c>
    </row>
    <row r="31" spans="1:12" s="55" customFormat="1" ht="19.2" x14ac:dyDescent="0.4">
      <c r="A31" s="4">
        <v>3</v>
      </c>
      <c r="B31" s="66" t="s">
        <v>22</v>
      </c>
      <c r="C31" s="66" t="s">
        <v>29</v>
      </c>
      <c r="D31" s="52" t="s">
        <v>132</v>
      </c>
      <c r="E31" s="52" t="s">
        <v>145</v>
      </c>
      <c r="F31" s="52" t="s">
        <v>78</v>
      </c>
      <c r="G31" s="67">
        <v>131.67699999999999</v>
      </c>
      <c r="H31" s="45">
        <f t="shared" si="1"/>
        <v>797.9626199999999</v>
      </c>
      <c r="J31" s="98"/>
      <c r="L31" s="97">
        <f t="shared" si="0"/>
        <v>131.67699999999999</v>
      </c>
    </row>
    <row r="32" spans="1:12" s="55" customFormat="1" ht="19.2" x14ac:dyDescent="0.4">
      <c r="A32" s="4">
        <v>4</v>
      </c>
      <c r="B32" s="66" t="s">
        <v>30</v>
      </c>
      <c r="C32" s="66" t="s">
        <v>31</v>
      </c>
      <c r="D32" s="52" t="s">
        <v>148</v>
      </c>
      <c r="E32" s="52" t="s">
        <v>149</v>
      </c>
      <c r="F32" s="52" t="s">
        <v>79</v>
      </c>
      <c r="G32" s="67">
        <v>1.419</v>
      </c>
      <c r="H32" s="45">
        <f t="shared" si="1"/>
        <v>51.793500000000002</v>
      </c>
      <c r="J32" s="98"/>
      <c r="L32" s="97">
        <f t="shared" si="0"/>
        <v>1.419</v>
      </c>
    </row>
    <row r="33" spans="1:12" s="55" customFormat="1" x14ac:dyDescent="0.4">
      <c r="A33" s="4">
        <v>5</v>
      </c>
      <c r="B33" s="66" t="s">
        <v>32</v>
      </c>
      <c r="C33" s="66" t="s">
        <v>33</v>
      </c>
      <c r="D33" s="52"/>
      <c r="E33" s="52"/>
      <c r="F33" s="52"/>
      <c r="G33" s="67"/>
      <c r="H33" s="45"/>
      <c r="J33" s="98"/>
      <c r="L33" s="97">
        <f t="shared" si="0"/>
        <v>0</v>
      </c>
    </row>
    <row r="34" spans="1:12" s="55" customFormat="1" x14ac:dyDescent="0.4">
      <c r="A34" s="4">
        <v>6</v>
      </c>
      <c r="B34" s="66" t="s">
        <v>34</v>
      </c>
      <c r="C34" s="66" t="s">
        <v>35</v>
      </c>
      <c r="D34" s="52" t="s">
        <v>146</v>
      </c>
      <c r="E34" s="52" t="s">
        <v>147</v>
      </c>
      <c r="F34" s="52" t="s">
        <v>209</v>
      </c>
      <c r="G34" s="67">
        <v>0.47899999999999998</v>
      </c>
      <c r="H34" s="45">
        <f t="shared" si="1"/>
        <v>102.46767999999999</v>
      </c>
      <c r="J34" s="98"/>
      <c r="L34" s="97">
        <f t="shared" si="0"/>
        <v>0.47899999999999998</v>
      </c>
    </row>
    <row r="35" spans="1:12" s="55" customFormat="1" x14ac:dyDescent="0.4">
      <c r="A35" s="4">
        <v>7</v>
      </c>
      <c r="B35" s="66" t="s">
        <v>36</v>
      </c>
      <c r="C35" s="66" t="s">
        <v>37</v>
      </c>
      <c r="D35" s="52" t="s">
        <v>146</v>
      </c>
      <c r="E35" s="52" t="s">
        <v>147</v>
      </c>
      <c r="F35" s="52" t="s">
        <v>210</v>
      </c>
      <c r="G35" s="67">
        <v>0.53</v>
      </c>
      <c r="H35" s="45">
        <f t="shared" si="1"/>
        <v>76.415400000000005</v>
      </c>
      <c r="J35" s="98"/>
      <c r="L35" s="97">
        <f t="shared" si="0"/>
        <v>0.53</v>
      </c>
    </row>
    <row r="36" spans="1:12" s="55" customFormat="1" x14ac:dyDescent="0.4">
      <c r="A36" s="4">
        <v>8</v>
      </c>
      <c r="B36" s="66" t="s">
        <v>38</v>
      </c>
      <c r="C36" s="66" t="s">
        <v>39</v>
      </c>
      <c r="D36" s="52" t="s">
        <v>146</v>
      </c>
      <c r="E36" s="52" t="s">
        <v>147</v>
      </c>
      <c r="F36" s="52" t="s">
        <v>211</v>
      </c>
      <c r="G36" s="67">
        <v>0.47899999999999998</v>
      </c>
      <c r="H36" s="45">
        <f t="shared" si="1"/>
        <v>96.877749999999992</v>
      </c>
      <c r="J36" s="98"/>
      <c r="L36" s="97">
        <f t="shared" si="0"/>
        <v>0.47899999999999998</v>
      </c>
    </row>
    <row r="37" spans="1:12" s="55" customFormat="1" x14ac:dyDescent="0.4">
      <c r="A37" s="4">
        <v>9</v>
      </c>
      <c r="B37" s="66" t="s">
        <v>40</v>
      </c>
      <c r="C37" s="66" t="s">
        <v>41</v>
      </c>
      <c r="D37" s="52" t="s">
        <v>146</v>
      </c>
      <c r="E37" s="52" t="s">
        <v>147</v>
      </c>
      <c r="F37" s="52" t="s">
        <v>212</v>
      </c>
      <c r="G37" s="67">
        <v>0.47899999999999998</v>
      </c>
      <c r="H37" s="45">
        <f t="shared" si="1"/>
        <v>124.2047</v>
      </c>
      <c r="J37" s="98"/>
      <c r="L37" s="97">
        <f t="shared" si="0"/>
        <v>0.47899999999999998</v>
      </c>
    </row>
    <row r="38" spans="1:12" s="55" customFormat="1" x14ac:dyDescent="0.4">
      <c r="A38" s="4">
        <v>10</v>
      </c>
      <c r="B38" s="68" t="s">
        <v>42</v>
      </c>
      <c r="C38" s="68" t="s">
        <v>43</v>
      </c>
      <c r="D38" s="52"/>
      <c r="E38" s="52"/>
      <c r="F38" s="52"/>
      <c r="G38" s="67"/>
      <c r="H38" s="45"/>
      <c r="J38" s="98"/>
      <c r="L38" s="97">
        <f t="shared" si="0"/>
        <v>0</v>
      </c>
    </row>
    <row r="39" spans="1:12" s="55" customFormat="1" x14ac:dyDescent="0.4">
      <c r="A39" s="4">
        <v>11</v>
      </c>
      <c r="B39" s="66" t="s">
        <v>44</v>
      </c>
      <c r="C39" s="66" t="s">
        <v>45</v>
      </c>
      <c r="D39" s="52" t="s">
        <v>146</v>
      </c>
      <c r="E39" s="52" t="s">
        <v>147</v>
      </c>
      <c r="F39" s="52" t="s">
        <v>213</v>
      </c>
      <c r="G39" s="67">
        <v>1.083</v>
      </c>
      <c r="H39" s="45">
        <f t="shared" si="1"/>
        <v>1168.4920199999999</v>
      </c>
      <c r="J39" s="98"/>
      <c r="L39" s="97">
        <f t="shared" si="0"/>
        <v>1.083</v>
      </c>
    </row>
    <row r="40" spans="1:12" s="55" customFormat="1" x14ac:dyDescent="0.4">
      <c r="A40" s="4"/>
      <c r="B40" s="66" t="s">
        <v>46</v>
      </c>
      <c r="C40" s="66" t="s">
        <v>47</v>
      </c>
      <c r="D40" s="52" t="s">
        <v>146</v>
      </c>
      <c r="E40" s="52" t="s">
        <v>147</v>
      </c>
      <c r="F40" s="52" t="s">
        <v>214</v>
      </c>
      <c r="G40" s="67">
        <v>1.083</v>
      </c>
      <c r="H40" s="45">
        <f t="shared" si="1"/>
        <v>900.81773999999996</v>
      </c>
      <c r="J40" s="98"/>
      <c r="L40" s="97">
        <f t="shared" si="0"/>
        <v>1.083</v>
      </c>
    </row>
    <row r="41" spans="1:12" s="55" customFormat="1" x14ac:dyDescent="0.4">
      <c r="A41" s="4">
        <v>13</v>
      </c>
      <c r="B41" s="66" t="s">
        <v>48</v>
      </c>
      <c r="C41" s="66" t="s">
        <v>49</v>
      </c>
      <c r="D41" s="52" t="s">
        <v>146</v>
      </c>
      <c r="E41" s="52" t="s">
        <v>147</v>
      </c>
      <c r="F41" s="52" t="s">
        <v>215</v>
      </c>
      <c r="G41" s="67">
        <v>1.083</v>
      </c>
      <c r="H41" s="45">
        <f t="shared" si="1"/>
        <v>406.9914</v>
      </c>
      <c r="J41" s="98"/>
      <c r="L41" s="97">
        <f t="shared" si="0"/>
        <v>1.083</v>
      </c>
    </row>
    <row r="42" spans="1:12" s="55" customFormat="1" x14ac:dyDescent="0.4">
      <c r="A42" s="4">
        <v>14</v>
      </c>
      <c r="B42" s="66" t="s">
        <v>50</v>
      </c>
      <c r="C42" s="66" t="s">
        <v>51</v>
      </c>
      <c r="D42" s="52" t="s">
        <v>146</v>
      </c>
      <c r="E42" s="52" t="s">
        <v>147</v>
      </c>
      <c r="F42" s="52" t="s">
        <v>216</v>
      </c>
      <c r="G42" s="67">
        <v>1.083</v>
      </c>
      <c r="H42" s="45">
        <f t="shared" si="1"/>
        <v>1479.5187900000001</v>
      </c>
      <c r="J42" s="98"/>
      <c r="L42" s="97">
        <f t="shared" si="0"/>
        <v>1.083</v>
      </c>
    </row>
    <row r="43" spans="1:12" s="55" customFormat="1" ht="34.799999999999997" x14ac:dyDescent="0.4">
      <c r="A43" s="4">
        <v>15</v>
      </c>
      <c r="B43" s="66" t="s">
        <v>52</v>
      </c>
      <c r="C43" s="66" t="s">
        <v>53</v>
      </c>
      <c r="D43" s="52" t="s">
        <v>132</v>
      </c>
      <c r="E43" s="52" t="s">
        <v>145</v>
      </c>
      <c r="F43" s="52" t="s">
        <v>77</v>
      </c>
      <c r="G43" s="67">
        <v>7.5730000000000004</v>
      </c>
      <c r="H43" s="45">
        <f t="shared" si="1"/>
        <v>38.698030000000003</v>
      </c>
      <c r="J43" s="98"/>
      <c r="L43" s="97">
        <f t="shared" si="0"/>
        <v>7.5730000000000004</v>
      </c>
    </row>
    <row r="44" spans="1:12" s="55" customFormat="1" ht="52.2" x14ac:dyDescent="0.4">
      <c r="A44" s="4">
        <v>16</v>
      </c>
      <c r="B44" s="66" t="s">
        <v>201</v>
      </c>
      <c r="C44" s="66" t="s">
        <v>54</v>
      </c>
      <c r="D44" s="52" t="s">
        <v>132</v>
      </c>
      <c r="E44" s="52" t="s">
        <v>145</v>
      </c>
      <c r="F44" s="52" t="s">
        <v>80</v>
      </c>
      <c r="G44" s="67">
        <v>2.4039999999999999</v>
      </c>
      <c r="H44" s="45">
        <f t="shared" si="1"/>
        <v>36.853319999999997</v>
      </c>
      <c r="J44" s="98"/>
      <c r="L44" s="97">
        <f t="shared" si="0"/>
        <v>2.4039999999999999</v>
      </c>
    </row>
    <row r="45" spans="1:12" s="55" customFormat="1" ht="19.2" x14ac:dyDescent="0.4">
      <c r="A45" s="4">
        <v>17</v>
      </c>
      <c r="B45" s="66" t="s">
        <v>55</v>
      </c>
      <c r="C45" s="66" t="s">
        <v>8</v>
      </c>
      <c r="D45" s="52" t="s">
        <v>132</v>
      </c>
      <c r="E45" s="52" t="s">
        <v>145</v>
      </c>
      <c r="F45" s="52" t="s">
        <v>77</v>
      </c>
      <c r="G45" s="67">
        <v>2.5920000000000001</v>
      </c>
      <c r="H45" s="45">
        <f t="shared" si="1"/>
        <v>13.245120000000002</v>
      </c>
      <c r="J45" s="98"/>
      <c r="L45" s="97">
        <f t="shared" si="0"/>
        <v>2.5920000000000001</v>
      </c>
    </row>
    <row r="46" spans="1:12" s="42" customFormat="1" ht="50.4" x14ac:dyDescent="0.4">
      <c r="A46" s="64"/>
      <c r="B46" s="51" t="s">
        <v>109</v>
      </c>
      <c r="C46" s="51" t="s">
        <v>108</v>
      </c>
      <c r="D46" s="6"/>
      <c r="E46" s="6"/>
      <c r="F46" s="6"/>
      <c r="G46" s="65"/>
      <c r="H46" s="45"/>
      <c r="I46" s="97">
        <f>SUM(H48:H67)</f>
        <v>791.08906000000002</v>
      </c>
      <c r="J46" s="94">
        <v>791.00596382260801</v>
      </c>
      <c r="L46" s="97">
        <f t="shared" si="0"/>
        <v>0</v>
      </c>
    </row>
    <row r="47" spans="1:12" s="55" customFormat="1" x14ac:dyDescent="0.4">
      <c r="A47" s="4">
        <v>1</v>
      </c>
      <c r="B47" s="66" t="s">
        <v>26</v>
      </c>
      <c r="C47" s="66" t="s">
        <v>27</v>
      </c>
      <c r="D47" s="52"/>
      <c r="E47" s="52"/>
      <c r="F47" s="52"/>
      <c r="G47" s="67"/>
      <c r="H47" s="45"/>
      <c r="J47" s="98"/>
      <c r="L47" s="97">
        <f t="shared" si="0"/>
        <v>0</v>
      </c>
    </row>
    <row r="48" spans="1:12" s="55" customFormat="1" ht="19.2" x14ac:dyDescent="0.4">
      <c r="A48" s="4">
        <v>2</v>
      </c>
      <c r="B48" s="66" t="s">
        <v>28</v>
      </c>
      <c r="C48" s="66" t="s">
        <v>9</v>
      </c>
      <c r="D48" s="52" t="s">
        <v>132</v>
      </c>
      <c r="E48" s="52" t="s">
        <v>145</v>
      </c>
      <c r="F48" s="52" t="s">
        <v>81</v>
      </c>
      <c r="G48" s="67">
        <v>11.65</v>
      </c>
      <c r="H48" s="45">
        <f t="shared" si="1"/>
        <v>4.8929999999999998</v>
      </c>
      <c r="J48" s="98"/>
      <c r="L48" s="97">
        <f t="shared" si="0"/>
        <v>11.65</v>
      </c>
    </row>
    <row r="49" spans="1:15" s="55" customFormat="1" ht="19.2" x14ac:dyDescent="0.4">
      <c r="A49" s="4">
        <v>3</v>
      </c>
      <c r="B49" s="66" t="s">
        <v>22</v>
      </c>
      <c r="C49" s="66" t="s">
        <v>29</v>
      </c>
      <c r="D49" s="52" t="s">
        <v>132</v>
      </c>
      <c r="E49" s="52" t="s">
        <v>145</v>
      </c>
      <c r="F49" s="52" t="s">
        <v>82</v>
      </c>
      <c r="G49" s="67">
        <v>131.67699999999999</v>
      </c>
      <c r="H49" s="45">
        <f t="shared" si="1"/>
        <v>65.838499999999996</v>
      </c>
      <c r="J49" s="98"/>
      <c r="L49" s="97">
        <f t="shared" si="0"/>
        <v>131.67699999999999</v>
      </c>
    </row>
    <row r="50" spans="1:15" s="55" customFormat="1" ht="19.2" x14ac:dyDescent="0.4">
      <c r="A50" s="4">
        <v>4</v>
      </c>
      <c r="B50" s="66" t="s">
        <v>30</v>
      </c>
      <c r="C50" s="66" t="s">
        <v>31</v>
      </c>
      <c r="D50" s="52" t="s">
        <v>148</v>
      </c>
      <c r="E50" s="52" t="s">
        <v>149</v>
      </c>
      <c r="F50" s="52" t="s">
        <v>83</v>
      </c>
      <c r="G50" s="67">
        <v>1.419</v>
      </c>
      <c r="H50" s="45">
        <f t="shared" si="1"/>
        <v>4.2569999999999997</v>
      </c>
      <c r="J50" s="98"/>
      <c r="L50" s="97">
        <f t="shared" si="0"/>
        <v>1.419</v>
      </c>
    </row>
    <row r="51" spans="1:15" s="55" customFormat="1" x14ac:dyDescent="0.4">
      <c r="A51" s="4">
        <v>5</v>
      </c>
      <c r="B51" s="66" t="s">
        <v>32</v>
      </c>
      <c r="C51" s="66" t="s">
        <v>33</v>
      </c>
      <c r="D51" s="52"/>
      <c r="E51" s="52"/>
      <c r="F51" s="52"/>
      <c r="G51" s="67"/>
      <c r="H51" s="45"/>
      <c r="J51" s="98"/>
      <c r="L51" s="97">
        <f t="shared" si="0"/>
        <v>0</v>
      </c>
    </row>
    <row r="52" spans="1:15" s="55" customFormat="1" x14ac:dyDescent="0.4">
      <c r="A52" s="4">
        <v>6</v>
      </c>
      <c r="B52" s="66" t="s">
        <v>34</v>
      </c>
      <c r="C52" s="66" t="s">
        <v>35</v>
      </c>
      <c r="D52" s="52" t="s">
        <v>146</v>
      </c>
      <c r="E52" s="52" t="s">
        <v>147</v>
      </c>
      <c r="F52" s="52" t="s">
        <v>219</v>
      </c>
      <c r="G52" s="67">
        <v>0.47899999999999998</v>
      </c>
      <c r="H52" s="45">
        <f t="shared" si="1"/>
        <v>8.4208199999999991</v>
      </c>
      <c r="J52" s="98"/>
      <c r="L52" s="97">
        <f t="shared" si="0"/>
        <v>0.47899999999999998</v>
      </c>
    </row>
    <row r="53" spans="1:15" s="55" customFormat="1" x14ac:dyDescent="0.4">
      <c r="A53" s="4">
        <v>7</v>
      </c>
      <c r="B53" s="66" t="s">
        <v>36</v>
      </c>
      <c r="C53" s="66" t="s">
        <v>37</v>
      </c>
      <c r="D53" s="52" t="s">
        <v>146</v>
      </c>
      <c r="E53" s="52" t="s">
        <v>147</v>
      </c>
      <c r="F53" s="52" t="s">
        <v>220</v>
      </c>
      <c r="G53" s="67">
        <v>0.53</v>
      </c>
      <c r="H53" s="45">
        <f t="shared" si="1"/>
        <v>6.2805</v>
      </c>
      <c r="J53" s="98"/>
      <c r="L53" s="97">
        <f t="shared" si="0"/>
        <v>0.53</v>
      </c>
    </row>
    <row r="54" spans="1:15" s="55" customFormat="1" x14ac:dyDescent="0.4">
      <c r="A54" s="4">
        <v>8</v>
      </c>
      <c r="B54" s="66" t="s">
        <v>38</v>
      </c>
      <c r="C54" s="66" t="s">
        <v>39</v>
      </c>
      <c r="D54" s="52" t="s">
        <v>146</v>
      </c>
      <c r="E54" s="52" t="s">
        <v>147</v>
      </c>
      <c r="F54" s="52" t="s">
        <v>221</v>
      </c>
      <c r="G54" s="67">
        <v>0.47899999999999998</v>
      </c>
      <c r="H54" s="45">
        <f t="shared" si="1"/>
        <v>7.9609800000000002</v>
      </c>
      <c r="J54" s="98"/>
      <c r="L54" s="97">
        <f t="shared" si="0"/>
        <v>0.47899999999999998</v>
      </c>
    </row>
    <row r="55" spans="1:15" s="55" customFormat="1" x14ac:dyDescent="0.4">
      <c r="A55" s="4">
        <v>9</v>
      </c>
      <c r="B55" s="66" t="s">
        <v>40</v>
      </c>
      <c r="C55" s="66" t="s">
        <v>41</v>
      </c>
      <c r="D55" s="52" t="s">
        <v>146</v>
      </c>
      <c r="E55" s="52" t="s">
        <v>147</v>
      </c>
      <c r="F55" s="52" t="s">
        <v>222</v>
      </c>
      <c r="G55" s="67">
        <v>0.47899999999999998</v>
      </c>
      <c r="H55" s="45">
        <f t="shared" si="1"/>
        <v>10.207489999999998</v>
      </c>
      <c r="J55" s="98"/>
      <c r="L55" s="97">
        <f t="shared" si="0"/>
        <v>0.47899999999999998</v>
      </c>
    </row>
    <row r="56" spans="1:15" s="55" customFormat="1" x14ac:dyDescent="0.4">
      <c r="A56" s="4">
        <v>10</v>
      </c>
      <c r="B56" s="68" t="s">
        <v>42</v>
      </c>
      <c r="C56" s="68" t="s">
        <v>43</v>
      </c>
      <c r="D56" s="52"/>
      <c r="E56" s="52"/>
      <c r="F56" s="52"/>
      <c r="G56" s="67"/>
      <c r="H56" s="45"/>
      <c r="J56" s="98"/>
      <c r="L56" s="97">
        <f t="shared" si="0"/>
        <v>0</v>
      </c>
    </row>
    <row r="57" spans="1:15" s="55" customFormat="1" x14ac:dyDescent="0.4">
      <c r="A57" s="4">
        <v>11</v>
      </c>
      <c r="B57" s="66" t="s">
        <v>44</v>
      </c>
      <c r="C57" s="66" t="s">
        <v>45</v>
      </c>
      <c r="D57" s="52" t="s">
        <v>146</v>
      </c>
      <c r="E57" s="52" t="s">
        <v>147</v>
      </c>
      <c r="F57" s="52" t="s">
        <v>223</v>
      </c>
      <c r="G57" s="67">
        <v>1.083</v>
      </c>
      <c r="H57" s="45">
        <f t="shared" si="1"/>
        <v>96.040440000000004</v>
      </c>
      <c r="J57" s="98"/>
      <c r="L57" s="97">
        <f t="shared" si="0"/>
        <v>1.083</v>
      </c>
    </row>
    <row r="58" spans="1:15" s="55" customFormat="1" x14ac:dyDescent="0.4">
      <c r="A58" s="4">
        <v>12</v>
      </c>
      <c r="B58" s="66" t="s">
        <v>46</v>
      </c>
      <c r="C58" s="66" t="s">
        <v>47</v>
      </c>
      <c r="D58" s="52" t="s">
        <v>146</v>
      </c>
      <c r="E58" s="52" t="s">
        <v>147</v>
      </c>
      <c r="F58" s="52" t="s">
        <v>224</v>
      </c>
      <c r="G58" s="67">
        <v>1.083</v>
      </c>
      <c r="H58" s="45">
        <f t="shared" si="1"/>
        <v>74.044710000000009</v>
      </c>
      <c r="J58" s="98"/>
      <c r="L58" s="97">
        <f t="shared" si="0"/>
        <v>1.083</v>
      </c>
    </row>
    <row r="59" spans="1:15" s="55" customFormat="1" x14ac:dyDescent="0.4">
      <c r="A59" s="4">
        <v>13</v>
      </c>
      <c r="B59" s="66" t="s">
        <v>48</v>
      </c>
      <c r="C59" s="66" t="s">
        <v>49</v>
      </c>
      <c r="D59" s="52" t="s">
        <v>146</v>
      </c>
      <c r="E59" s="52" t="s">
        <v>147</v>
      </c>
      <c r="F59" s="52" t="s">
        <v>225</v>
      </c>
      <c r="G59" s="67">
        <v>1.083</v>
      </c>
      <c r="H59" s="45">
        <f t="shared" si="1"/>
        <v>33.453870000000002</v>
      </c>
      <c r="J59" s="98"/>
      <c r="L59" s="97">
        <f t="shared" si="0"/>
        <v>1.083</v>
      </c>
    </row>
    <row r="60" spans="1:15" s="55" customFormat="1" x14ac:dyDescent="0.4">
      <c r="A60" s="4">
        <v>14</v>
      </c>
      <c r="B60" s="66" t="s">
        <v>50</v>
      </c>
      <c r="C60" s="66" t="s">
        <v>51</v>
      </c>
      <c r="D60" s="52" t="s">
        <v>146</v>
      </c>
      <c r="E60" s="52" t="s">
        <v>147</v>
      </c>
      <c r="F60" s="52" t="s">
        <v>226</v>
      </c>
      <c r="G60" s="67">
        <v>1.083</v>
      </c>
      <c r="H60" s="45">
        <f t="shared" si="1"/>
        <v>121.58841</v>
      </c>
      <c r="J60" s="98"/>
      <c r="L60" s="97">
        <f t="shared" si="0"/>
        <v>1.083</v>
      </c>
    </row>
    <row r="61" spans="1:15" s="55" customFormat="1" ht="34.799999999999997" x14ac:dyDescent="0.4">
      <c r="A61" s="4">
        <v>15</v>
      </c>
      <c r="B61" s="66" t="s">
        <v>52</v>
      </c>
      <c r="C61" s="66" t="s">
        <v>53</v>
      </c>
      <c r="D61" s="52" t="s">
        <v>132</v>
      </c>
      <c r="E61" s="52" t="s">
        <v>145</v>
      </c>
      <c r="F61" s="52" t="s">
        <v>81</v>
      </c>
      <c r="G61" s="67">
        <v>7.5730000000000004</v>
      </c>
      <c r="H61" s="45">
        <f t="shared" si="1"/>
        <v>3.18066</v>
      </c>
      <c r="J61" s="98"/>
      <c r="L61" s="97">
        <f t="shared" si="0"/>
        <v>7.5730000000000004</v>
      </c>
    </row>
    <row r="62" spans="1:15" s="55" customFormat="1" ht="55.2" customHeight="1" x14ac:dyDescent="0.4">
      <c r="A62" s="4">
        <v>16</v>
      </c>
      <c r="B62" s="66" t="s">
        <v>201</v>
      </c>
      <c r="C62" s="66" t="s">
        <v>54</v>
      </c>
      <c r="D62" s="52" t="s">
        <v>132</v>
      </c>
      <c r="E62" s="52" t="s">
        <v>145</v>
      </c>
      <c r="F62" s="52" t="s">
        <v>84</v>
      </c>
      <c r="G62" s="67">
        <v>2.4039999999999999</v>
      </c>
      <c r="H62" s="45">
        <f t="shared" si="1"/>
        <v>3.0290399999999997</v>
      </c>
      <c r="J62" s="98"/>
      <c r="L62" s="97">
        <f t="shared" si="0"/>
        <v>2.4039999999999999</v>
      </c>
    </row>
    <row r="63" spans="1:15" s="55" customFormat="1" ht="19.2" x14ac:dyDescent="0.4">
      <c r="A63" s="4">
        <v>17</v>
      </c>
      <c r="B63" s="66" t="s">
        <v>55</v>
      </c>
      <c r="C63" s="66" t="s">
        <v>8</v>
      </c>
      <c r="D63" s="52" t="s">
        <v>132</v>
      </c>
      <c r="E63" s="52" t="s">
        <v>145</v>
      </c>
      <c r="F63" s="52" t="s">
        <v>81</v>
      </c>
      <c r="G63" s="67">
        <v>2.5920000000000001</v>
      </c>
      <c r="H63" s="45">
        <f t="shared" si="1"/>
        <v>1.0886400000000001</v>
      </c>
      <c r="J63" s="98"/>
      <c r="L63" s="97">
        <f t="shared" si="0"/>
        <v>2.5920000000000001</v>
      </c>
    </row>
    <row r="64" spans="1:15" s="42" customFormat="1" ht="33.6" x14ac:dyDescent="0.4">
      <c r="A64" s="3"/>
      <c r="B64" s="69" t="s">
        <v>111</v>
      </c>
      <c r="C64" s="70" t="s">
        <v>110</v>
      </c>
      <c r="D64" s="1"/>
      <c r="E64" s="1"/>
      <c r="F64" s="71"/>
      <c r="G64" s="2"/>
      <c r="H64" s="45"/>
      <c r="I64" s="31"/>
      <c r="J64" s="101"/>
      <c r="K64" s="72"/>
      <c r="L64" s="97">
        <f t="shared" si="0"/>
        <v>0</v>
      </c>
      <c r="M64" s="72"/>
      <c r="N64" s="72"/>
      <c r="O64" s="72"/>
    </row>
    <row r="65" spans="1:15" s="42" customFormat="1" ht="52.2" x14ac:dyDescent="0.4">
      <c r="A65" s="70">
        <v>1</v>
      </c>
      <c r="B65" s="7" t="s">
        <v>86</v>
      </c>
      <c r="C65" s="7" t="s">
        <v>85</v>
      </c>
      <c r="D65" s="8" t="s">
        <v>132</v>
      </c>
      <c r="E65" s="1" t="s">
        <v>133</v>
      </c>
      <c r="F65" s="73">
        <v>2</v>
      </c>
      <c r="G65" s="8">
        <v>10.048999999999999</v>
      </c>
      <c r="H65" s="45">
        <f t="shared" si="1"/>
        <v>20.097999999999999</v>
      </c>
      <c r="I65" s="31"/>
      <c r="J65" s="102"/>
      <c r="K65" s="74"/>
      <c r="L65" s="97">
        <f t="shared" si="0"/>
        <v>10.048999999999999</v>
      </c>
      <c r="M65" s="74"/>
      <c r="N65" s="74"/>
      <c r="O65" s="74"/>
    </row>
    <row r="66" spans="1:15" s="42" customFormat="1" ht="34.799999999999997" x14ac:dyDescent="0.4">
      <c r="A66" s="70">
        <v>2</v>
      </c>
      <c r="B66" s="7" t="s">
        <v>88</v>
      </c>
      <c r="C66" s="7" t="s">
        <v>87</v>
      </c>
      <c r="D66" s="8" t="s">
        <v>132</v>
      </c>
      <c r="E66" s="1" t="s">
        <v>133</v>
      </c>
      <c r="F66" s="73">
        <v>0.2</v>
      </c>
      <c r="G66" s="8">
        <v>117.16500000000001</v>
      </c>
      <c r="H66" s="45">
        <f t="shared" si="1"/>
        <v>23.433000000000003</v>
      </c>
      <c r="I66" s="31"/>
      <c r="J66" s="102"/>
      <c r="K66" s="74"/>
      <c r="L66" s="97">
        <f t="shared" si="0"/>
        <v>117.16500000000001</v>
      </c>
      <c r="M66" s="74"/>
      <c r="N66" s="74"/>
      <c r="O66" s="74"/>
    </row>
    <row r="67" spans="1:15" s="42" customFormat="1" x14ac:dyDescent="0.4">
      <c r="A67" s="75">
        <v>3</v>
      </c>
      <c r="B67" s="10" t="s">
        <v>94</v>
      </c>
      <c r="C67" s="10" t="s">
        <v>93</v>
      </c>
      <c r="D67" s="1" t="s">
        <v>61</v>
      </c>
      <c r="E67" s="1" t="s">
        <v>3</v>
      </c>
      <c r="F67" s="76">
        <v>2</v>
      </c>
      <c r="G67" s="2">
        <v>153.637</v>
      </c>
      <c r="H67" s="45">
        <f t="shared" si="1"/>
        <v>307.274</v>
      </c>
      <c r="I67" s="31"/>
      <c r="J67" s="94"/>
      <c r="L67" s="97">
        <f t="shared" si="0"/>
        <v>153.637</v>
      </c>
    </row>
    <row r="68" spans="1:15" s="55" customFormat="1" x14ac:dyDescent="0.4">
      <c r="A68" s="4"/>
      <c r="B68" s="77" t="s">
        <v>113</v>
      </c>
      <c r="C68" s="78" t="s">
        <v>112</v>
      </c>
      <c r="D68" s="78"/>
      <c r="E68" s="67"/>
      <c r="F68" s="79"/>
      <c r="G68" s="67"/>
      <c r="H68" s="45"/>
      <c r="I68" s="99">
        <f>SUM(H69:H74)</f>
        <v>9336.5380599999989</v>
      </c>
      <c r="J68" s="100">
        <v>9336.5735399901114</v>
      </c>
      <c r="L68" s="97">
        <f t="shared" si="0"/>
        <v>0</v>
      </c>
    </row>
    <row r="69" spans="1:15" s="55" customFormat="1" ht="34.799999999999997" x14ac:dyDescent="0.4">
      <c r="A69" s="4">
        <v>1</v>
      </c>
      <c r="B69" s="80" t="s">
        <v>71</v>
      </c>
      <c r="C69" s="80" t="s">
        <v>70</v>
      </c>
      <c r="D69" s="81" t="s">
        <v>20</v>
      </c>
      <c r="E69" s="67" t="s">
        <v>11</v>
      </c>
      <c r="F69" s="79" t="s">
        <v>89</v>
      </c>
      <c r="G69" s="67">
        <v>1.718</v>
      </c>
      <c r="H69" s="45">
        <f t="shared" si="1"/>
        <v>204.44200000000001</v>
      </c>
      <c r="J69" s="100"/>
      <c r="L69" s="97">
        <f t="shared" si="0"/>
        <v>1.718</v>
      </c>
    </row>
    <row r="70" spans="1:15" s="55" customFormat="1" ht="54" x14ac:dyDescent="0.4">
      <c r="A70" s="4">
        <v>2</v>
      </c>
      <c r="B70" s="80" t="s">
        <v>202</v>
      </c>
      <c r="C70" s="80" t="s">
        <v>203</v>
      </c>
      <c r="D70" s="8" t="s">
        <v>132</v>
      </c>
      <c r="E70" s="1" t="s">
        <v>133</v>
      </c>
      <c r="F70" s="79" t="s">
        <v>217</v>
      </c>
      <c r="G70" s="67">
        <v>2.4039999999999999</v>
      </c>
      <c r="H70" s="45">
        <f t="shared" si="1"/>
        <v>13.222</v>
      </c>
      <c r="J70" s="100"/>
      <c r="L70" s="97">
        <f t="shared" si="0"/>
        <v>2.4039999999999999</v>
      </c>
    </row>
    <row r="71" spans="1:15" s="55" customFormat="1" ht="55.8" x14ac:dyDescent="0.4">
      <c r="A71" s="4">
        <v>3</v>
      </c>
      <c r="B71" s="80" t="s">
        <v>204</v>
      </c>
      <c r="C71" s="80" t="s">
        <v>205</v>
      </c>
      <c r="D71" s="81" t="s">
        <v>20</v>
      </c>
      <c r="E71" s="67" t="s">
        <v>11</v>
      </c>
      <c r="F71" s="79" t="s">
        <v>90</v>
      </c>
      <c r="G71" s="67">
        <v>16.968</v>
      </c>
      <c r="H71" s="45">
        <f t="shared" si="1"/>
        <v>4876.6031999999996</v>
      </c>
      <c r="J71" s="100"/>
      <c r="L71" s="97">
        <f t="shared" si="0"/>
        <v>16.968</v>
      </c>
    </row>
    <row r="72" spans="1:15" s="55" customFormat="1" ht="90.6" x14ac:dyDescent="0.4">
      <c r="A72" s="4">
        <v>4</v>
      </c>
      <c r="B72" s="80" t="s">
        <v>206</v>
      </c>
      <c r="C72" s="80" t="s">
        <v>207</v>
      </c>
      <c r="D72" s="81" t="s">
        <v>20</v>
      </c>
      <c r="E72" s="67" t="s">
        <v>11</v>
      </c>
      <c r="F72" s="79" t="s">
        <v>91</v>
      </c>
      <c r="G72" s="67">
        <v>8.4390000000000001</v>
      </c>
      <c r="H72" s="45">
        <f t="shared" si="1"/>
        <v>1894.5554999999999</v>
      </c>
      <c r="J72" s="100"/>
      <c r="L72" s="97">
        <f t="shared" si="0"/>
        <v>8.4390000000000001</v>
      </c>
    </row>
    <row r="73" spans="1:15" s="55" customFormat="1" ht="19.2" x14ac:dyDescent="0.4">
      <c r="A73" s="4">
        <v>5</v>
      </c>
      <c r="B73" s="80" t="s">
        <v>66</v>
      </c>
      <c r="C73" s="80" t="s">
        <v>67</v>
      </c>
      <c r="D73" s="81" t="s">
        <v>148</v>
      </c>
      <c r="E73" s="81" t="s">
        <v>149</v>
      </c>
      <c r="F73" s="79" t="s">
        <v>92</v>
      </c>
      <c r="G73" s="67">
        <v>9.6359999999999992</v>
      </c>
      <c r="H73" s="45">
        <f t="shared" ref="H73:H111" si="2">G73*F73</f>
        <v>1832.3817599999998</v>
      </c>
      <c r="J73" s="100"/>
      <c r="L73" s="97">
        <f t="shared" ref="L73:L112" si="3">ROUND(G73,3)</f>
        <v>9.6359999999999992</v>
      </c>
    </row>
    <row r="74" spans="1:15" s="55" customFormat="1" ht="34.799999999999997" x14ac:dyDescent="0.4">
      <c r="A74" s="4">
        <v>6</v>
      </c>
      <c r="B74" s="80" t="s">
        <v>69</v>
      </c>
      <c r="C74" s="80" t="s">
        <v>68</v>
      </c>
      <c r="D74" s="81" t="s">
        <v>148</v>
      </c>
      <c r="E74" s="81" t="s">
        <v>149</v>
      </c>
      <c r="F74" s="79" t="s">
        <v>92</v>
      </c>
      <c r="G74" s="67">
        <v>2.71</v>
      </c>
      <c r="H74" s="45">
        <f t="shared" si="2"/>
        <v>515.33359999999993</v>
      </c>
      <c r="J74" s="100"/>
      <c r="L74" s="97">
        <f t="shared" si="3"/>
        <v>2.71</v>
      </c>
    </row>
    <row r="75" spans="1:15" s="63" customFormat="1" x14ac:dyDescent="0.4">
      <c r="A75" s="4"/>
      <c r="B75" s="51" t="s">
        <v>115</v>
      </c>
      <c r="C75" s="51" t="s">
        <v>114</v>
      </c>
      <c r="D75" s="6"/>
      <c r="E75" s="2"/>
      <c r="F75" s="45"/>
      <c r="G75" s="2"/>
      <c r="H75" s="45"/>
      <c r="I75" s="103">
        <f>SUM(H77:H79)</f>
        <v>61.047819999999994</v>
      </c>
      <c r="J75" s="100">
        <v>61.047934723754096</v>
      </c>
      <c r="L75" s="97">
        <f t="shared" si="3"/>
        <v>0</v>
      </c>
    </row>
    <row r="76" spans="1:15" s="63" customFormat="1" ht="34.799999999999997" x14ac:dyDescent="0.4">
      <c r="A76" s="4">
        <v>1</v>
      </c>
      <c r="B76" s="7" t="s">
        <v>56</v>
      </c>
      <c r="C76" s="7" t="s">
        <v>57</v>
      </c>
      <c r="D76" s="6"/>
      <c r="E76" s="6"/>
      <c r="F76" s="45"/>
      <c r="G76" s="2"/>
      <c r="H76" s="45"/>
      <c r="J76" s="100"/>
      <c r="L76" s="97">
        <f t="shared" si="3"/>
        <v>0</v>
      </c>
    </row>
    <row r="77" spans="1:15" s="55" customFormat="1" x14ac:dyDescent="0.4">
      <c r="A77" s="4">
        <v>2</v>
      </c>
      <c r="B77" s="7" t="s">
        <v>4</v>
      </c>
      <c r="C77" s="7" t="s">
        <v>5</v>
      </c>
      <c r="D77" s="6" t="s">
        <v>2</v>
      </c>
      <c r="E77" s="6" t="s">
        <v>3</v>
      </c>
      <c r="F77" s="45" t="s">
        <v>64</v>
      </c>
      <c r="G77" s="2">
        <v>32.625999999999998</v>
      </c>
      <c r="H77" s="45">
        <f t="shared" si="2"/>
        <v>32.625999999999998</v>
      </c>
      <c r="J77" s="100"/>
      <c r="L77" s="97">
        <f t="shared" si="3"/>
        <v>32.625999999999998</v>
      </c>
    </row>
    <row r="78" spans="1:15" s="63" customFormat="1" x14ac:dyDescent="0.4">
      <c r="A78" s="4">
        <v>3</v>
      </c>
      <c r="B78" s="82" t="s">
        <v>58</v>
      </c>
      <c r="C78" s="82" t="s">
        <v>59</v>
      </c>
      <c r="D78" s="81" t="s">
        <v>20</v>
      </c>
      <c r="E78" s="67" t="s">
        <v>11</v>
      </c>
      <c r="F78" s="45" t="s">
        <v>227</v>
      </c>
      <c r="G78" s="2">
        <v>6.4050000000000002</v>
      </c>
      <c r="H78" s="45">
        <f t="shared" si="2"/>
        <v>22.4175</v>
      </c>
      <c r="J78" s="100"/>
      <c r="L78" s="97">
        <f t="shared" si="3"/>
        <v>6.4050000000000002</v>
      </c>
    </row>
    <row r="79" spans="1:15" s="63" customFormat="1" ht="19.2" x14ac:dyDescent="0.4">
      <c r="A79" s="4">
        <v>4</v>
      </c>
      <c r="B79" s="82" t="s">
        <v>60</v>
      </c>
      <c r="C79" s="82" t="s">
        <v>6</v>
      </c>
      <c r="D79" s="6" t="s">
        <v>132</v>
      </c>
      <c r="E79" s="2" t="s">
        <v>145</v>
      </c>
      <c r="F79" s="45" t="s">
        <v>65</v>
      </c>
      <c r="G79" s="2">
        <v>57.183999999999997</v>
      </c>
      <c r="H79" s="45">
        <f t="shared" si="2"/>
        <v>6.0043199999999999</v>
      </c>
      <c r="J79" s="100"/>
      <c r="L79" s="97">
        <f t="shared" si="3"/>
        <v>57.183999999999997</v>
      </c>
    </row>
    <row r="80" spans="1:15" s="63" customFormat="1" x14ac:dyDescent="0.4">
      <c r="A80" s="4"/>
      <c r="B80" s="51" t="s">
        <v>126</v>
      </c>
      <c r="C80" s="51" t="s">
        <v>127</v>
      </c>
      <c r="D80" s="6"/>
      <c r="E80" s="2"/>
      <c r="F80" s="45"/>
      <c r="G80" s="2"/>
      <c r="H80" s="45"/>
      <c r="I80" s="103">
        <f>SUM(H82:H112)</f>
        <v>5172.4174079999993</v>
      </c>
      <c r="J80" s="100">
        <v>5172.6147160946066</v>
      </c>
      <c r="L80" s="97">
        <f t="shared" si="3"/>
        <v>0</v>
      </c>
    </row>
    <row r="81" spans="1:12" s="63" customFormat="1" x14ac:dyDescent="0.4">
      <c r="A81" s="3"/>
      <c r="B81" s="4" t="s">
        <v>128</v>
      </c>
      <c r="C81" s="5" t="s">
        <v>129</v>
      </c>
      <c r="D81" s="1"/>
      <c r="E81" s="1"/>
      <c r="F81" s="45"/>
      <c r="G81" s="2"/>
      <c r="H81" s="45"/>
      <c r="J81" s="100"/>
      <c r="L81" s="97">
        <f t="shared" si="3"/>
        <v>0</v>
      </c>
    </row>
    <row r="82" spans="1:12" s="63" customFormat="1" ht="52.2" x14ac:dyDescent="0.4">
      <c r="A82" s="6">
        <v>1</v>
      </c>
      <c r="B82" s="7" t="s">
        <v>130</v>
      </c>
      <c r="C82" s="7" t="s">
        <v>131</v>
      </c>
      <c r="D82" s="8" t="s">
        <v>132</v>
      </c>
      <c r="E82" s="1" t="s">
        <v>133</v>
      </c>
      <c r="F82" s="45">
        <v>6.5</v>
      </c>
      <c r="G82" s="2">
        <v>2.4039999999999999</v>
      </c>
      <c r="H82" s="45">
        <f t="shared" si="2"/>
        <v>15.625999999999999</v>
      </c>
      <c r="J82" s="100"/>
      <c r="L82" s="97">
        <f t="shared" si="3"/>
        <v>2.4039999999999999</v>
      </c>
    </row>
    <row r="83" spans="1:12" s="63" customFormat="1" ht="34.799999999999997" x14ac:dyDescent="0.4">
      <c r="A83" s="6">
        <v>2</v>
      </c>
      <c r="B83" s="7" t="s">
        <v>134</v>
      </c>
      <c r="C83" s="7" t="s">
        <v>135</v>
      </c>
      <c r="D83" s="8" t="s">
        <v>132</v>
      </c>
      <c r="E83" s="1" t="s">
        <v>133</v>
      </c>
      <c r="F83" s="45">
        <v>41</v>
      </c>
      <c r="G83" s="2">
        <v>0.86399999999999999</v>
      </c>
      <c r="H83" s="45">
        <f t="shared" si="2"/>
        <v>35.423999999999999</v>
      </c>
      <c r="J83" s="100"/>
      <c r="L83" s="97">
        <f t="shared" si="3"/>
        <v>0.86399999999999999</v>
      </c>
    </row>
    <row r="84" spans="1:12" s="63" customFormat="1" ht="52.2" x14ac:dyDescent="0.4">
      <c r="A84" s="6">
        <v>3</v>
      </c>
      <c r="B84" s="7" t="s">
        <v>136</v>
      </c>
      <c r="C84" s="7" t="s">
        <v>137</v>
      </c>
      <c r="D84" s="8" t="s">
        <v>132</v>
      </c>
      <c r="E84" s="1" t="s">
        <v>133</v>
      </c>
      <c r="F84" s="45">
        <v>1</v>
      </c>
      <c r="G84" s="2">
        <v>10.048999999999999</v>
      </c>
      <c r="H84" s="45">
        <f t="shared" si="2"/>
        <v>10.048999999999999</v>
      </c>
      <c r="J84" s="100"/>
      <c r="L84" s="97">
        <f t="shared" si="3"/>
        <v>10.048999999999999</v>
      </c>
    </row>
    <row r="85" spans="1:12" s="63" customFormat="1" ht="34.799999999999997" x14ac:dyDescent="0.4">
      <c r="A85" s="6">
        <v>4</v>
      </c>
      <c r="B85" s="7" t="s">
        <v>134</v>
      </c>
      <c r="C85" s="7" t="s">
        <v>138</v>
      </c>
      <c r="D85" s="8" t="s">
        <v>132</v>
      </c>
      <c r="E85" s="1" t="s">
        <v>133</v>
      </c>
      <c r="F85" s="45">
        <v>4.5</v>
      </c>
      <c r="G85" s="2">
        <v>7.5730000000000004</v>
      </c>
      <c r="H85" s="45">
        <f t="shared" si="2"/>
        <v>34.078500000000005</v>
      </c>
      <c r="J85" s="100"/>
      <c r="L85" s="97">
        <f t="shared" si="3"/>
        <v>7.5730000000000004</v>
      </c>
    </row>
    <row r="86" spans="1:12" s="63" customFormat="1" ht="34.799999999999997" x14ac:dyDescent="0.4">
      <c r="A86" s="9">
        <v>5</v>
      </c>
      <c r="B86" s="10" t="s">
        <v>139</v>
      </c>
      <c r="C86" s="10" t="s">
        <v>140</v>
      </c>
      <c r="D86" s="8" t="s">
        <v>132</v>
      </c>
      <c r="E86" s="1" t="s">
        <v>133</v>
      </c>
      <c r="F86" s="45">
        <v>41</v>
      </c>
      <c r="G86" s="2">
        <v>1.0680000000000001</v>
      </c>
      <c r="H86" s="45">
        <f t="shared" si="2"/>
        <v>43.788000000000004</v>
      </c>
      <c r="J86" s="100"/>
      <c r="L86" s="97">
        <f t="shared" si="3"/>
        <v>1.0680000000000001</v>
      </c>
    </row>
    <row r="87" spans="1:12" s="63" customFormat="1" ht="34.799999999999997" x14ac:dyDescent="0.4">
      <c r="A87" s="9">
        <v>6</v>
      </c>
      <c r="B87" s="10" t="s">
        <v>141</v>
      </c>
      <c r="C87" s="10" t="s">
        <v>142</v>
      </c>
      <c r="D87" s="8" t="s">
        <v>132</v>
      </c>
      <c r="E87" s="1" t="s">
        <v>133</v>
      </c>
      <c r="F87" s="45">
        <v>4.5</v>
      </c>
      <c r="G87" s="2">
        <v>2.5920000000000001</v>
      </c>
      <c r="H87" s="45">
        <f t="shared" si="2"/>
        <v>11.664</v>
      </c>
      <c r="J87" s="100"/>
      <c r="L87" s="97">
        <f t="shared" si="3"/>
        <v>2.5920000000000001</v>
      </c>
    </row>
    <row r="88" spans="1:12" s="63" customFormat="1" ht="19.2" x14ac:dyDescent="0.4">
      <c r="A88" s="6">
        <v>7</v>
      </c>
      <c r="B88" s="7" t="s">
        <v>143</v>
      </c>
      <c r="C88" s="7" t="s">
        <v>144</v>
      </c>
      <c r="D88" s="8" t="s">
        <v>132</v>
      </c>
      <c r="E88" s="2" t="s">
        <v>145</v>
      </c>
      <c r="F88" s="45" t="s">
        <v>228</v>
      </c>
      <c r="G88" s="2">
        <v>9.5289999999999999</v>
      </c>
      <c r="H88" s="45">
        <f t="shared" si="2"/>
        <v>3.71631</v>
      </c>
      <c r="J88" s="100"/>
      <c r="L88" s="97">
        <f t="shared" si="3"/>
        <v>9.5289999999999999</v>
      </c>
    </row>
    <row r="89" spans="1:12" s="63" customFormat="1" ht="226.2" x14ac:dyDescent="0.4">
      <c r="A89" s="9">
        <v>8</v>
      </c>
      <c r="B89" s="11" t="s">
        <v>230</v>
      </c>
      <c r="C89" s="11" t="s">
        <v>229</v>
      </c>
      <c r="D89" s="8" t="s">
        <v>61</v>
      </c>
      <c r="E89" s="2" t="s">
        <v>3</v>
      </c>
      <c r="F89" s="45">
        <v>2</v>
      </c>
      <c r="G89" s="2">
        <v>618.97799999999995</v>
      </c>
      <c r="H89" s="45">
        <f t="shared" si="2"/>
        <v>1237.9559999999999</v>
      </c>
      <c r="J89" s="100"/>
      <c r="L89" s="97">
        <f t="shared" si="3"/>
        <v>618.97799999999995</v>
      </c>
    </row>
    <row r="90" spans="1:12" s="63" customFormat="1" ht="19.2" x14ac:dyDescent="0.4">
      <c r="A90" s="6">
        <v>9</v>
      </c>
      <c r="B90" s="7" t="s">
        <v>150</v>
      </c>
      <c r="C90" s="7" t="s">
        <v>10</v>
      </c>
      <c r="D90" s="8" t="s">
        <v>148</v>
      </c>
      <c r="E90" s="2" t="s">
        <v>149</v>
      </c>
      <c r="F90" s="45">
        <v>21.326999999999998</v>
      </c>
      <c r="G90" s="2">
        <v>1.419</v>
      </c>
      <c r="H90" s="45">
        <f t="shared" si="2"/>
        <v>30.263012999999997</v>
      </c>
      <c r="J90" s="100"/>
      <c r="L90" s="97">
        <f t="shared" si="3"/>
        <v>1.419</v>
      </c>
    </row>
    <row r="91" spans="1:12" s="63" customFormat="1" ht="18" x14ac:dyDescent="0.4">
      <c r="A91" s="13"/>
      <c r="B91" s="4" t="s">
        <v>151</v>
      </c>
      <c r="C91" s="4" t="s">
        <v>152</v>
      </c>
      <c r="D91" s="14"/>
      <c r="E91" s="15"/>
      <c r="F91" s="45"/>
      <c r="G91" s="2"/>
      <c r="H91" s="45"/>
      <c r="J91" s="100"/>
      <c r="L91" s="97">
        <f t="shared" si="3"/>
        <v>0</v>
      </c>
    </row>
    <row r="92" spans="1:12" s="63" customFormat="1" ht="52.2" x14ac:dyDescent="0.4">
      <c r="A92" s="6">
        <v>1</v>
      </c>
      <c r="B92" s="7" t="s">
        <v>153</v>
      </c>
      <c r="C92" s="7" t="s">
        <v>154</v>
      </c>
      <c r="D92" s="8" t="s">
        <v>132</v>
      </c>
      <c r="E92" s="1" t="s">
        <v>133</v>
      </c>
      <c r="F92" s="45">
        <v>4.5</v>
      </c>
      <c r="G92" s="2">
        <v>2.4039999999999999</v>
      </c>
      <c r="H92" s="45">
        <f t="shared" si="2"/>
        <v>10.818</v>
      </c>
      <c r="J92" s="100"/>
      <c r="L92" s="97">
        <f t="shared" si="3"/>
        <v>2.4039999999999999</v>
      </c>
    </row>
    <row r="93" spans="1:12" s="63" customFormat="1" ht="34.799999999999997" x14ac:dyDescent="0.4">
      <c r="A93" s="6">
        <v>2</v>
      </c>
      <c r="B93" s="7" t="s">
        <v>134</v>
      </c>
      <c r="C93" s="7" t="s">
        <v>135</v>
      </c>
      <c r="D93" s="8" t="s">
        <v>132</v>
      </c>
      <c r="E93" s="1" t="s">
        <v>133</v>
      </c>
      <c r="F93" s="45">
        <v>57</v>
      </c>
      <c r="G93" s="2">
        <v>0.86399999999999999</v>
      </c>
      <c r="H93" s="45">
        <f t="shared" si="2"/>
        <v>49.247999999999998</v>
      </c>
      <c r="J93" s="100"/>
      <c r="L93" s="97">
        <f t="shared" si="3"/>
        <v>0.86399999999999999</v>
      </c>
    </row>
    <row r="94" spans="1:12" s="63" customFormat="1" ht="52.2" x14ac:dyDescent="0.4">
      <c r="A94" s="6">
        <v>3</v>
      </c>
      <c r="B94" s="7" t="s">
        <v>155</v>
      </c>
      <c r="C94" s="7" t="s">
        <v>156</v>
      </c>
      <c r="D94" s="8" t="s">
        <v>132</v>
      </c>
      <c r="E94" s="2" t="s">
        <v>145</v>
      </c>
      <c r="F94" s="45">
        <v>0.5</v>
      </c>
      <c r="G94" s="2">
        <v>10.048999999999999</v>
      </c>
      <c r="H94" s="45">
        <f t="shared" si="2"/>
        <v>5.0244999999999997</v>
      </c>
      <c r="J94" s="100"/>
      <c r="L94" s="97">
        <f t="shared" si="3"/>
        <v>10.048999999999999</v>
      </c>
    </row>
    <row r="95" spans="1:12" s="63" customFormat="1" ht="34.799999999999997" x14ac:dyDescent="0.4">
      <c r="A95" s="6">
        <v>4</v>
      </c>
      <c r="B95" s="7" t="s">
        <v>134</v>
      </c>
      <c r="C95" s="7" t="s">
        <v>135</v>
      </c>
      <c r="D95" s="8" t="s">
        <v>132</v>
      </c>
      <c r="E95" s="2" t="s">
        <v>145</v>
      </c>
      <c r="F95" s="45">
        <v>6</v>
      </c>
      <c r="G95" s="2">
        <v>7.5730000000000004</v>
      </c>
      <c r="H95" s="45">
        <f t="shared" si="2"/>
        <v>45.438000000000002</v>
      </c>
      <c r="J95" s="100"/>
      <c r="L95" s="97">
        <f t="shared" si="3"/>
        <v>7.5730000000000004</v>
      </c>
    </row>
    <row r="96" spans="1:12" s="63" customFormat="1" ht="19.2" x14ac:dyDescent="0.4">
      <c r="A96" s="2">
        <v>5</v>
      </c>
      <c r="B96" s="11" t="s">
        <v>157</v>
      </c>
      <c r="C96" s="16" t="s">
        <v>158</v>
      </c>
      <c r="D96" s="8" t="s">
        <v>132</v>
      </c>
      <c r="E96" s="17" t="s">
        <v>159</v>
      </c>
      <c r="F96" s="45">
        <v>1.69</v>
      </c>
      <c r="G96" s="2">
        <v>9.5289999999999999</v>
      </c>
      <c r="H96" s="45">
        <f t="shared" si="2"/>
        <v>16.104009999999999</v>
      </c>
      <c r="J96" s="100"/>
      <c r="L96" s="97">
        <f t="shared" si="3"/>
        <v>9.5289999999999999</v>
      </c>
    </row>
    <row r="97" spans="1:12" s="63" customFormat="1" ht="34.799999999999997" x14ac:dyDescent="0.4">
      <c r="A97" s="2">
        <v>6</v>
      </c>
      <c r="B97" s="11" t="s">
        <v>160</v>
      </c>
      <c r="C97" s="16" t="s">
        <v>161</v>
      </c>
      <c r="D97" s="8" t="s">
        <v>13</v>
      </c>
      <c r="E97" s="8" t="s">
        <v>11</v>
      </c>
      <c r="F97" s="45">
        <v>13</v>
      </c>
      <c r="G97" s="2">
        <v>141.709</v>
      </c>
      <c r="H97" s="45">
        <f t="shared" si="2"/>
        <v>1842.2170000000001</v>
      </c>
      <c r="J97" s="100"/>
      <c r="L97" s="97">
        <f t="shared" si="3"/>
        <v>141.709</v>
      </c>
    </row>
    <row r="98" spans="1:12" s="63" customFormat="1" ht="34.799999999999997" x14ac:dyDescent="0.4">
      <c r="A98" s="18">
        <v>7</v>
      </c>
      <c r="B98" s="11" t="s">
        <v>162</v>
      </c>
      <c r="C98" s="19" t="s">
        <v>163</v>
      </c>
      <c r="D98" s="14"/>
      <c r="E98" s="14"/>
      <c r="F98" s="45"/>
      <c r="G98" s="2"/>
      <c r="H98" s="45"/>
      <c r="J98" s="100"/>
      <c r="L98" s="97">
        <f t="shared" si="3"/>
        <v>0</v>
      </c>
    </row>
    <row r="99" spans="1:12" s="63" customFormat="1" x14ac:dyDescent="0.4">
      <c r="A99" s="18"/>
      <c r="B99" s="11" t="s">
        <v>164</v>
      </c>
      <c r="C99" s="19" t="s">
        <v>165</v>
      </c>
      <c r="D99" s="8" t="s">
        <v>13</v>
      </c>
      <c r="E99" s="8" t="s">
        <v>11</v>
      </c>
      <c r="F99" s="45">
        <v>13</v>
      </c>
      <c r="G99" s="2">
        <v>3.5840000000000001</v>
      </c>
      <c r="H99" s="45">
        <f t="shared" si="2"/>
        <v>46.591999999999999</v>
      </c>
      <c r="J99" s="100"/>
      <c r="L99" s="97">
        <f t="shared" si="3"/>
        <v>3.5840000000000001</v>
      </c>
    </row>
    <row r="100" spans="1:12" s="63" customFormat="1" ht="34.799999999999997" x14ac:dyDescent="0.4">
      <c r="A100" s="18">
        <v>8</v>
      </c>
      <c r="B100" s="10" t="s">
        <v>166</v>
      </c>
      <c r="C100" s="10" t="s">
        <v>140</v>
      </c>
      <c r="D100" s="8" t="s">
        <v>132</v>
      </c>
      <c r="E100" s="2" t="s">
        <v>145</v>
      </c>
      <c r="F100" s="45">
        <v>57</v>
      </c>
      <c r="G100" s="2">
        <v>1.0680000000000001</v>
      </c>
      <c r="H100" s="45">
        <f t="shared" si="2"/>
        <v>60.876000000000005</v>
      </c>
      <c r="J100" s="100"/>
      <c r="L100" s="97">
        <f t="shared" si="3"/>
        <v>1.0680000000000001</v>
      </c>
    </row>
    <row r="101" spans="1:12" s="63" customFormat="1" ht="34.799999999999997" x14ac:dyDescent="0.4">
      <c r="A101" s="18"/>
      <c r="B101" s="7" t="s">
        <v>167</v>
      </c>
      <c r="C101" s="7" t="s">
        <v>142</v>
      </c>
      <c r="D101" s="8" t="s">
        <v>132</v>
      </c>
      <c r="E101" s="2" t="s">
        <v>145</v>
      </c>
      <c r="F101" s="45">
        <v>6</v>
      </c>
      <c r="G101" s="2">
        <v>2.5920000000000001</v>
      </c>
      <c r="H101" s="45">
        <f t="shared" si="2"/>
        <v>15.552</v>
      </c>
      <c r="J101" s="100"/>
      <c r="L101" s="97">
        <f t="shared" si="3"/>
        <v>2.5920000000000001</v>
      </c>
    </row>
    <row r="102" spans="1:12" s="63" customFormat="1" ht="33.6" x14ac:dyDescent="0.4">
      <c r="A102" s="20"/>
      <c r="B102" s="51" t="s">
        <v>168</v>
      </c>
      <c r="C102" s="51" t="s">
        <v>169</v>
      </c>
      <c r="D102" s="8"/>
      <c r="E102" s="2"/>
      <c r="F102" s="45"/>
      <c r="G102" s="2"/>
      <c r="H102" s="45"/>
      <c r="J102" s="100"/>
      <c r="L102" s="97">
        <f t="shared" si="3"/>
        <v>0</v>
      </c>
    </row>
    <row r="103" spans="1:12" s="63" customFormat="1" x14ac:dyDescent="0.4">
      <c r="A103" s="2">
        <v>1</v>
      </c>
      <c r="B103" s="66" t="s">
        <v>26</v>
      </c>
      <c r="C103" s="66" t="s">
        <v>27</v>
      </c>
      <c r="D103" s="8"/>
      <c r="E103" s="21"/>
      <c r="F103" s="45"/>
      <c r="G103" s="2"/>
      <c r="H103" s="45"/>
      <c r="J103" s="100"/>
      <c r="L103" s="97">
        <f t="shared" si="3"/>
        <v>0</v>
      </c>
    </row>
    <row r="104" spans="1:12" s="63" customFormat="1" ht="71.400000000000006" x14ac:dyDescent="0.4">
      <c r="A104" s="2">
        <v>2</v>
      </c>
      <c r="B104" s="22" t="s">
        <v>170</v>
      </c>
      <c r="C104" s="23" t="s">
        <v>171</v>
      </c>
      <c r="D104" s="6" t="s">
        <v>132</v>
      </c>
      <c r="E104" s="24" t="s">
        <v>133</v>
      </c>
      <c r="F104" s="45">
        <v>5.8800000000000008</v>
      </c>
      <c r="G104" s="2">
        <v>2.4039999999999999</v>
      </c>
      <c r="H104" s="45">
        <f t="shared" si="2"/>
        <v>14.135520000000001</v>
      </c>
      <c r="J104" s="100"/>
      <c r="L104" s="97">
        <f t="shared" si="3"/>
        <v>2.4039999999999999</v>
      </c>
    </row>
    <row r="105" spans="1:12" s="63" customFormat="1" ht="19.2" x14ac:dyDescent="0.4">
      <c r="A105" s="2">
        <v>3</v>
      </c>
      <c r="B105" s="16" t="s">
        <v>172</v>
      </c>
      <c r="C105" s="25" t="s">
        <v>173</v>
      </c>
      <c r="D105" s="6" t="s">
        <v>132</v>
      </c>
      <c r="E105" s="24" t="s">
        <v>133</v>
      </c>
      <c r="F105" s="45">
        <v>1.68</v>
      </c>
      <c r="G105" s="2">
        <v>0.86399999999999999</v>
      </c>
      <c r="H105" s="45">
        <f t="shared" si="2"/>
        <v>1.4515199999999999</v>
      </c>
      <c r="J105" s="100"/>
      <c r="L105" s="97">
        <f t="shared" si="3"/>
        <v>0.86399999999999999</v>
      </c>
    </row>
    <row r="106" spans="1:12" s="63" customFormat="1" ht="19.2" x14ac:dyDescent="0.4">
      <c r="A106" s="2">
        <v>4</v>
      </c>
      <c r="B106" s="16" t="s">
        <v>174</v>
      </c>
      <c r="C106" s="26" t="s">
        <v>175</v>
      </c>
      <c r="D106" s="6" t="s">
        <v>132</v>
      </c>
      <c r="E106" s="24" t="s">
        <v>133</v>
      </c>
      <c r="F106" s="45">
        <v>1.4700000000000002</v>
      </c>
      <c r="G106" s="2">
        <v>11.648999999999999</v>
      </c>
      <c r="H106" s="45">
        <f t="shared" si="2"/>
        <v>17.124030000000001</v>
      </c>
      <c r="J106" s="100"/>
      <c r="L106" s="97">
        <f t="shared" si="3"/>
        <v>11.648999999999999</v>
      </c>
    </row>
    <row r="107" spans="1:12" s="63" customFormat="1" ht="19.2" x14ac:dyDescent="0.4">
      <c r="A107" s="18">
        <v>5</v>
      </c>
      <c r="B107" s="16" t="s">
        <v>176</v>
      </c>
      <c r="C107" s="25" t="s">
        <v>177</v>
      </c>
      <c r="D107" s="6" t="s">
        <v>132</v>
      </c>
      <c r="E107" s="24" t="s">
        <v>133</v>
      </c>
      <c r="F107" s="45">
        <v>2.52</v>
      </c>
      <c r="G107" s="2">
        <v>131.67699999999999</v>
      </c>
      <c r="H107" s="45">
        <f t="shared" si="2"/>
        <v>331.82603999999998</v>
      </c>
      <c r="J107" s="100"/>
      <c r="L107" s="97">
        <f t="shared" si="3"/>
        <v>131.67699999999999</v>
      </c>
    </row>
    <row r="108" spans="1:12" s="63" customFormat="1" x14ac:dyDescent="0.4">
      <c r="A108" s="18"/>
      <c r="B108" s="11" t="s">
        <v>178</v>
      </c>
      <c r="C108" s="104" t="s">
        <v>179</v>
      </c>
      <c r="D108" s="8" t="s">
        <v>146</v>
      </c>
      <c r="E108" s="21" t="s">
        <v>147</v>
      </c>
      <c r="F108" s="45">
        <v>223.23</v>
      </c>
      <c r="G108" s="2">
        <v>0.47799999999999998</v>
      </c>
      <c r="H108" s="45">
        <f t="shared" ref="H108" si="4">G108*F108</f>
        <v>106.70393999999999</v>
      </c>
      <c r="J108" s="100"/>
      <c r="L108" s="97">
        <f t="shared" si="3"/>
        <v>0.47799999999999998</v>
      </c>
    </row>
    <row r="109" spans="1:12" s="63" customFormat="1" x14ac:dyDescent="0.4">
      <c r="A109" s="18"/>
      <c r="B109" s="11" t="s">
        <v>180</v>
      </c>
      <c r="C109" s="104" t="s">
        <v>181</v>
      </c>
      <c r="D109" s="8" t="s">
        <v>146</v>
      </c>
      <c r="E109" s="21" t="s">
        <v>147</v>
      </c>
      <c r="F109" s="45">
        <v>41.475000000000001</v>
      </c>
      <c r="G109" s="2">
        <v>0.53100000000000003</v>
      </c>
      <c r="H109" s="45">
        <f t="shared" ref="H109" si="5">G109*F109</f>
        <v>22.023225000000004</v>
      </c>
      <c r="J109" s="100"/>
      <c r="L109" s="97">
        <f t="shared" si="3"/>
        <v>0.53100000000000003</v>
      </c>
    </row>
    <row r="110" spans="1:12" s="63" customFormat="1" ht="19.2" x14ac:dyDescent="0.4">
      <c r="A110" s="2">
        <v>6</v>
      </c>
      <c r="B110" s="16" t="s">
        <v>182</v>
      </c>
      <c r="C110" s="25" t="s">
        <v>183</v>
      </c>
      <c r="D110" s="12" t="s">
        <v>184</v>
      </c>
      <c r="E110" s="27" t="s">
        <v>149</v>
      </c>
      <c r="F110" s="45">
        <v>15.96</v>
      </c>
      <c r="G110" s="2">
        <v>1.419</v>
      </c>
      <c r="H110" s="45">
        <f t="shared" si="2"/>
        <v>22.647240000000004</v>
      </c>
      <c r="J110" s="100"/>
      <c r="L110" s="97">
        <f t="shared" si="3"/>
        <v>1.419</v>
      </c>
    </row>
    <row r="111" spans="1:12" s="63" customFormat="1" x14ac:dyDescent="0.4">
      <c r="A111" s="2">
        <v>7</v>
      </c>
      <c r="B111" s="11" t="s">
        <v>185</v>
      </c>
      <c r="C111" s="104" t="s">
        <v>186</v>
      </c>
      <c r="D111" s="8" t="s">
        <v>61</v>
      </c>
      <c r="E111" s="21" t="s">
        <v>3</v>
      </c>
      <c r="F111" s="45">
        <v>21</v>
      </c>
      <c r="G111" s="2">
        <v>54.177</v>
      </c>
      <c r="H111" s="45">
        <f t="shared" si="2"/>
        <v>1137.7170000000001</v>
      </c>
      <c r="J111" s="100"/>
      <c r="L111" s="97">
        <f t="shared" si="3"/>
        <v>54.177</v>
      </c>
    </row>
    <row r="112" spans="1:12" s="63" customFormat="1" ht="19.2" x14ac:dyDescent="0.4">
      <c r="A112" s="2">
        <v>8</v>
      </c>
      <c r="B112" s="28" t="s">
        <v>187</v>
      </c>
      <c r="C112" s="26" t="s">
        <v>188</v>
      </c>
      <c r="D112" s="6" t="s">
        <v>132</v>
      </c>
      <c r="E112" s="24" t="s">
        <v>133</v>
      </c>
      <c r="F112" s="45">
        <v>1.68</v>
      </c>
      <c r="G112" s="2">
        <v>2.5920000000000001</v>
      </c>
      <c r="H112" s="45">
        <f t="shared" ref="H112" si="6">G112*F112</f>
        <v>4.3545600000000002</v>
      </c>
      <c r="J112" s="100"/>
      <c r="L112" s="97">
        <f t="shared" si="3"/>
        <v>2.5920000000000001</v>
      </c>
    </row>
    <row r="113" spans="1:8" ht="40.200000000000003" customHeight="1" x14ac:dyDescent="0.3">
      <c r="A113" s="83" t="s">
        <v>125</v>
      </c>
      <c r="B113" s="84"/>
      <c r="C113" s="84"/>
      <c r="D113" s="84"/>
      <c r="E113" s="84"/>
      <c r="F113" s="84"/>
      <c r="G113" s="84"/>
      <c r="H113" s="85">
        <f>SUM(H7:H112)</f>
        <v>48469.060877999982</v>
      </c>
    </row>
    <row r="114" spans="1:8" ht="20.100000000000001" customHeight="1" x14ac:dyDescent="0.3">
      <c r="A114" s="86"/>
      <c r="B114" s="87"/>
      <c r="C114" s="87"/>
      <c r="D114" s="88"/>
      <c r="E114" s="89"/>
      <c r="F114" s="90"/>
      <c r="G114" s="89"/>
    </row>
    <row r="115" spans="1:8" ht="20.100000000000001" customHeight="1" x14ac:dyDescent="0.3">
      <c r="A115" s="29"/>
      <c r="B115" s="30"/>
      <c r="C115" s="35" t="s">
        <v>117</v>
      </c>
      <c r="D115" s="35"/>
      <c r="E115" s="35"/>
      <c r="F115" s="35"/>
      <c r="G115" s="35"/>
    </row>
    <row r="116" spans="1:8" ht="20.100000000000001" customHeight="1" x14ac:dyDescent="0.3">
      <c r="A116" s="29"/>
      <c r="B116" s="30"/>
      <c r="C116" s="30"/>
      <c r="D116" s="31"/>
      <c r="E116" s="31"/>
      <c r="F116" s="30"/>
      <c r="G116" s="30"/>
    </row>
    <row r="117" spans="1:8" ht="20.100000000000001" customHeight="1" x14ac:dyDescent="0.3"/>
    <row r="118" spans="1:8" ht="20.100000000000001" customHeight="1" x14ac:dyDescent="0.3">
      <c r="G118" s="105">
        <f>H118-H113</f>
        <v>2.1184946672292426E-4</v>
      </c>
      <c r="H118" s="93">
        <v>48469.061089849449</v>
      </c>
    </row>
    <row r="119" spans="1:8" ht="20.100000000000001" customHeight="1" x14ac:dyDescent="0.3"/>
    <row r="120" spans="1:8" ht="20.100000000000001" customHeight="1" x14ac:dyDescent="0.3"/>
    <row r="121" spans="1:8" ht="20.100000000000001" customHeight="1" x14ac:dyDescent="0.3"/>
    <row r="122" spans="1:8" ht="20.100000000000001" customHeight="1" x14ac:dyDescent="0.3"/>
    <row r="123" spans="1:8" ht="20.100000000000001" customHeight="1" x14ac:dyDescent="0.3"/>
    <row r="124" spans="1:8" ht="20.100000000000001" customHeight="1" x14ac:dyDescent="0.3"/>
    <row r="125" spans="1:8" ht="20.100000000000001" customHeight="1" x14ac:dyDescent="0.3"/>
    <row r="126" spans="1:8" ht="20.100000000000001" customHeight="1" x14ac:dyDescent="0.3"/>
    <row r="127" spans="1:8" ht="20.100000000000001" customHeight="1" x14ac:dyDescent="0.3"/>
    <row r="128" spans="1:8" ht="20.100000000000001" customHeight="1" x14ac:dyDescent="0.3"/>
    <row r="129" ht="20.100000000000001" customHeight="1" x14ac:dyDescent="0.3"/>
    <row r="130" ht="20.100000000000001" customHeight="1" x14ac:dyDescent="0.3"/>
    <row r="131" ht="20.100000000000001" customHeight="1" x14ac:dyDescent="0.3"/>
    <row r="132" ht="20.100000000000001" customHeight="1" x14ac:dyDescent="0.3"/>
    <row r="133" ht="20.100000000000001" customHeight="1" x14ac:dyDescent="0.3"/>
    <row r="134" ht="20.100000000000001" customHeight="1" x14ac:dyDescent="0.3"/>
    <row r="135" ht="20.100000000000001" customHeight="1" x14ac:dyDescent="0.3"/>
    <row r="136" ht="20.100000000000001" customHeight="1" x14ac:dyDescent="0.3"/>
    <row r="137" ht="20.100000000000001" customHeight="1" x14ac:dyDescent="0.3"/>
    <row r="138" ht="20.100000000000001" customHeight="1" x14ac:dyDescent="0.3"/>
    <row r="139" ht="20.100000000000001" customHeight="1" x14ac:dyDescent="0.3"/>
    <row r="140" ht="20.100000000000001" customHeight="1" x14ac:dyDescent="0.3"/>
    <row r="141" ht="20.100000000000001" customHeight="1" x14ac:dyDescent="0.3"/>
    <row r="142" ht="20.100000000000001" customHeight="1" x14ac:dyDescent="0.3"/>
    <row r="143" ht="20.100000000000001" customHeight="1" x14ac:dyDescent="0.3"/>
    <row r="144" ht="20.100000000000001" customHeight="1" x14ac:dyDescent="0.3"/>
    <row r="145" ht="20.100000000000001" customHeight="1" x14ac:dyDescent="0.3"/>
    <row r="146" ht="20.100000000000001" customHeight="1" x14ac:dyDescent="0.3"/>
    <row r="147" ht="20.100000000000001" customHeight="1" x14ac:dyDescent="0.3"/>
    <row r="148" ht="20.100000000000001" customHeight="1" x14ac:dyDescent="0.3"/>
    <row r="149" ht="20.100000000000001" customHeight="1" x14ac:dyDescent="0.3"/>
    <row r="150" ht="20.100000000000001" customHeight="1" x14ac:dyDescent="0.3"/>
    <row r="151" ht="20.100000000000001" customHeight="1" x14ac:dyDescent="0.3"/>
    <row r="152" ht="20.100000000000001" customHeight="1" x14ac:dyDescent="0.3"/>
    <row r="153" ht="20.100000000000001" customHeight="1" x14ac:dyDescent="0.3"/>
    <row r="154" ht="20.100000000000001" customHeight="1" x14ac:dyDescent="0.3"/>
    <row r="155" ht="20.100000000000001" customHeight="1" x14ac:dyDescent="0.3"/>
    <row r="156" ht="20.100000000000001" customHeight="1" x14ac:dyDescent="0.3"/>
    <row r="157" ht="20.100000000000001" customHeight="1" x14ac:dyDescent="0.3"/>
    <row r="158" ht="20.100000000000001" customHeight="1" x14ac:dyDescent="0.3"/>
    <row r="159" ht="20.100000000000001" customHeight="1" x14ac:dyDescent="0.3"/>
    <row r="160" ht="20.100000000000001" customHeight="1" x14ac:dyDescent="0.3"/>
    <row r="161" ht="20.100000000000001" customHeight="1" x14ac:dyDescent="0.3"/>
    <row r="162" ht="20.100000000000001" customHeight="1" x14ac:dyDescent="0.3"/>
    <row r="163" ht="20.100000000000001" customHeight="1" x14ac:dyDescent="0.3"/>
    <row r="164" ht="20.100000000000001" customHeight="1" x14ac:dyDescent="0.3"/>
    <row r="165" ht="20.100000000000001" customHeight="1" x14ac:dyDescent="0.3"/>
    <row r="166" ht="20.100000000000001" customHeight="1" x14ac:dyDescent="0.3"/>
    <row r="167" ht="20.100000000000001" customHeight="1" x14ac:dyDescent="0.3"/>
    <row r="168" ht="20.100000000000001" customHeight="1" x14ac:dyDescent="0.3"/>
    <row r="169" ht="20.100000000000001" customHeight="1" x14ac:dyDescent="0.3"/>
    <row r="170" ht="20.100000000000001" customHeight="1" x14ac:dyDescent="0.3"/>
    <row r="171" ht="20.100000000000001" customHeight="1" x14ac:dyDescent="0.3"/>
    <row r="172" ht="20.100000000000001" customHeight="1" x14ac:dyDescent="0.3"/>
    <row r="173" ht="20.100000000000001" customHeight="1" x14ac:dyDescent="0.3"/>
    <row r="174" ht="20.100000000000001" customHeight="1" x14ac:dyDescent="0.3"/>
    <row r="175" ht="20.100000000000001" customHeight="1" x14ac:dyDescent="0.3"/>
    <row r="176" ht="20.100000000000001" customHeight="1" x14ac:dyDescent="0.3"/>
    <row r="177" ht="20.100000000000001" customHeight="1" x14ac:dyDescent="0.3"/>
    <row r="178" ht="20.100000000000001" customHeight="1" x14ac:dyDescent="0.3"/>
    <row r="179" ht="20.100000000000001" customHeight="1" x14ac:dyDescent="0.3"/>
    <row r="180" ht="20.100000000000001" customHeight="1" x14ac:dyDescent="0.3"/>
    <row r="181" ht="20.100000000000001" customHeight="1" x14ac:dyDescent="0.3"/>
    <row r="182" ht="20.100000000000001" customHeight="1" x14ac:dyDescent="0.3"/>
    <row r="183" ht="20.100000000000001" customHeight="1" x14ac:dyDescent="0.3"/>
    <row r="184" ht="20.100000000000001" customHeight="1" x14ac:dyDescent="0.3"/>
    <row r="185" ht="20.100000000000001" customHeight="1" x14ac:dyDescent="0.3"/>
    <row r="186" ht="20.100000000000001" customHeight="1" x14ac:dyDescent="0.3"/>
    <row r="187" ht="20.100000000000001" customHeight="1" x14ac:dyDescent="0.3"/>
    <row r="188" ht="20.100000000000001" customHeight="1" x14ac:dyDescent="0.3"/>
    <row r="189" ht="20.100000000000001" customHeight="1" x14ac:dyDescent="0.3"/>
    <row r="190" ht="20.100000000000001" customHeight="1" x14ac:dyDescent="0.3"/>
    <row r="191" ht="20.100000000000001" customHeight="1" x14ac:dyDescent="0.3"/>
    <row r="192" ht="20.100000000000001" customHeight="1" x14ac:dyDescent="0.3"/>
    <row r="193" ht="20.100000000000001" customHeight="1" x14ac:dyDescent="0.3"/>
    <row r="194" ht="20.100000000000001" customHeight="1" x14ac:dyDescent="0.3"/>
    <row r="195" ht="20.100000000000001" customHeight="1" x14ac:dyDescent="0.3"/>
    <row r="196" ht="20.100000000000001" customHeight="1" x14ac:dyDescent="0.3"/>
    <row r="197" ht="20.100000000000001" customHeight="1" x14ac:dyDescent="0.3"/>
    <row r="198" ht="20.100000000000001" customHeight="1" x14ac:dyDescent="0.3"/>
    <row r="199" ht="20.100000000000001" customHeight="1" x14ac:dyDescent="0.3"/>
    <row r="200" ht="20.100000000000001" customHeight="1" x14ac:dyDescent="0.3"/>
    <row r="201" ht="20.100000000000001" customHeight="1" x14ac:dyDescent="0.3"/>
    <row r="202" ht="20.100000000000001" customHeight="1" x14ac:dyDescent="0.3"/>
    <row r="203" ht="20.100000000000001" customHeight="1" x14ac:dyDescent="0.3"/>
    <row r="204" ht="20.100000000000001" customHeight="1" x14ac:dyDescent="0.3"/>
    <row r="205" ht="20.100000000000001" customHeight="1" x14ac:dyDescent="0.3"/>
    <row r="206" ht="20.100000000000001" customHeight="1" x14ac:dyDescent="0.3"/>
    <row r="207" ht="20.100000000000001" customHeight="1" x14ac:dyDescent="0.3"/>
    <row r="208" ht="20.100000000000001" customHeight="1" x14ac:dyDescent="0.3"/>
    <row r="209" ht="20.100000000000001" customHeight="1" x14ac:dyDescent="0.3"/>
    <row r="210" ht="20.100000000000001" customHeight="1" x14ac:dyDescent="0.3"/>
    <row r="211" ht="20.100000000000001" customHeight="1" x14ac:dyDescent="0.3"/>
    <row r="212" ht="20.100000000000001" customHeight="1" x14ac:dyDescent="0.3"/>
    <row r="213" ht="20.100000000000001" customHeight="1" x14ac:dyDescent="0.3"/>
    <row r="214" ht="20.100000000000001" customHeight="1" x14ac:dyDescent="0.3"/>
    <row r="215" ht="20.100000000000001" customHeight="1" x14ac:dyDescent="0.3"/>
    <row r="216" ht="20.100000000000001" customHeight="1" x14ac:dyDescent="0.3"/>
    <row r="217" ht="20.100000000000001" customHeight="1" x14ac:dyDescent="0.3"/>
    <row r="218" ht="20.100000000000001" customHeight="1" x14ac:dyDescent="0.3"/>
    <row r="219" ht="20.100000000000001" customHeight="1" x14ac:dyDescent="0.3"/>
    <row r="220" ht="20.100000000000001" customHeight="1" x14ac:dyDescent="0.3"/>
    <row r="221" ht="20.100000000000001" customHeight="1" x14ac:dyDescent="0.3"/>
    <row r="222" ht="20.100000000000001" customHeight="1" x14ac:dyDescent="0.3"/>
    <row r="223" ht="20.100000000000001" customHeight="1" x14ac:dyDescent="0.3"/>
    <row r="224" ht="20.100000000000001" customHeight="1" x14ac:dyDescent="0.3"/>
    <row r="225" ht="20.100000000000001" customHeight="1" x14ac:dyDescent="0.3"/>
    <row r="226" ht="20.100000000000001" customHeight="1" x14ac:dyDescent="0.3"/>
    <row r="227" ht="20.100000000000001" customHeight="1" x14ac:dyDescent="0.3"/>
    <row r="228" ht="20.100000000000001" customHeight="1" x14ac:dyDescent="0.3"/>
    <row r="229" ht="20.100000000000001" customHeight="1" x14ac:dyDescent="0.3"/>
    <row r="230" ht="20.100000000000001" customHeight="1" x14ac:dyDescent="0.3"/>
    <row r="231" ht="20.100000000000001" customHeight="1" x14ac:dyDescent="0.3"/>
    <row r="232" ht="20.100000000000001" customHeight="1" x14ac:dyDescent="0.3"/>
    <row r="233" ht="20.100000000000001" customHeight="1" x14ac:dyDescent="0.3"/>
    <row r="234" ht="20.100000000000001" customHeight="1" x14ac:dyDescent="0.3"/>
    <row r="235" ht="20.100000000000001" customHeight="1" x14ac:dyDescent="0.3"/>
    <row r="236" ht="20.100000000000001" customHeight="1" x14ac:dyDescent="0.3"/>
    <row r="237" ht="20.100000000000001" customHeight="1" x14ac:dyDescent="0.3"/>
    <row r="238" ht="20.100000000000001" customHeight="1" x14ac:dyDescent="0.3"/>
    <row r="239" ht="20.100000000000001" customHeight="1" x14ac:dyDescent="0.3"/>
    <row r="240" ht="20.100000000000001" customHeight="1" x14ac:dyDescent="0.3"/>
    <row r="241" ht="20.100000000000001" customHeight="1" x14ac:dyDescent="0.3"/>
    <row r="242" ht="20.100000000000001" customHeight="1" x14ac:dyDescent="0.3"/>
    <row r="243" ht="20.100000000000001" customHeight="1" x14ac:dyDescent="0.3"/>
    <row r="244" ht="20.100000000000001" customHeight="1" x14ac:dyDescent="0.3"/>
    <row r="245" ht="20.100000000000001" customHeight="1" x14ac:dyDescent="0.3"/>
    <row r="246" ht="20.100000000000001" customHeight="1" x14ac:dyDescent="0.3"/>
    <row r="247" ht="20.100000000000001" customHeight="1" x14ac:dyDescent="0.3"/>
    <row r="248" ht="20.100000000000001" customHeight="1" x14ac:dyDescent="0.3"/>
    <row r="249" ht="20.100000000000001" customHeight="1" x14ac:dyDescent="0.3"/>
    <row r="250" ht="20.100000000000001" customHeight="1" x14ac:dyDescent="0.3"/>
    <row r="251" ht="20.100000000000001" customHeight="1" x14ac:dyDescent="0.3"/>
    <row r="252" ht="20.100000000000001" customHeight="1" x14ac:dyDescent="0.3"/>
    <row r="253" ht="20.100000000000001" customHeight="1" x14ac:dyDescent="0.3"/>
    <row r="254" ht="20.100000000000001" customHeight="1" x14ac:dyDescent="0.3"/>
    <row r="255" ht="20.100000000000001" customHeight="1" x14ac:dyDescent="0.3"/>
    <row r="256" ht="20.100000000000001" customHeight="1" x14ac:dyDescent="0.3"/>
    <row r="257" ht="20.100000000000001" customHeight="1" x14ac:dyDescent="0.3"/>
    <row r="258" ht="20.100000000000001" customHeight="1" x14ac:dyDescent="0.3"/>
    <row r="259" ht="20.100000000000001" customHeight="1" x14ac:dyDescent="0.3"/>
    <row r="260" ht="20.100000000000001" customHeight="1" x14ac:dyDescent="0.3"/>
    <row r="261" ht="20.100000000000001" customHeight="1" x14ac:dyDescent="0.3"/>
    <row r="262" ht="20.100000000000001" customHeight="1" x14ac:dyDescent="0.3"/>
    <row r="263" ht="20.100000000000001" customHeight="1" x14ac:dyDescent="0.3"/>
    <row r="264" ht="20.100000000000001" customHeight="1" x14ac:dyDescent="0.3"/>
    <row r="265" ht="20.100000000000001" customHeight="1" x14ac:dyDescent="0.3"/>
    <row r="266" ht="20.100000000000001" customHeight="1" x14ac:dyDescent="0.3"/>
    <row r="267" ht="20.100000000000001" customHeight="1" x14ac:dyDescent="0.3"/>
    <row r="268" ht="20.100000000000001" customHeight="1" x14ac:dyDescent="0.3"/>
    <row r="269" ht="20.100000000000001" customHeight="1" x14ac:dyDescent="0.3"/>
    <row r="270" ht="20.100000000000001" customHeight="1" x14ac:dyDescent="0.3"/>
    <row r="271" ht="20.100000000000001" customHeight="1" x14ac:dyDescent="0.3"/>
    <row r="272" ht="20.100000000000001" customHeight="1" x14ac:dyDescent="0.3"/>
    <row r="273" ht="20.100000000000001" customHeight="1" x14ac:dyDescent="0.3"/>
    <row r="274" ht="20.100000000000001" customHeight="1" x14ac:dyDescent="0.3"/>
    <row r="275" ht="20.100000000000001" customHeight="1" x14ac:dyDescent="0.3"/>
    <row r="276" ht="20.100000000000001" customHeight="1" x14ac:dyDescent="0.3"/>
    <row r="277" ht="20.100000000000001" customHeight="1" x14ac:dyDescent="0.3"/>
    <row r="278" ht="20.100000000000001" customHeight="1" x14ac:dyDescent="0.3"/>
    <row r="279" ht="20.100000000000001" customHeight="1" x14ac:dyDescent="0.3"/>
    <row r="280" ht="20.100000000000001" customHeight="1" x14ac:dyDescent="0.3"/>
    <row r="281" ht="20.100000000000001" customHeight="1" x14ac:dyDescent="0.3"/>
    <row r="282" ht="20.100000000000001" customHeight="1" x14ac:dyDescent="0.3"/>
    <row r="283" ht="20.100000000000001" customHeight="1" x14ac:dyDescent="0.3"/>
    <row r="284" ht="20.100000000000001" customHeight="1" x14ac:dyDescent="0.3"/>
    <row r="285" ht="20.100000000000001" customHeight="1" x14ac:dyDescent="0.3"/>
    <row r="286" ht="20.100000000000001" customHeight="1" x14ac:dyDescent="0.3"/>
    <row r="287" ht="20.100000000000001" customHeight="1" x14ac:dyDescent="0.3"/>
    <row r="288" ht="20.100000000000001" customHeight="1" x14ac:dyDescent="0.3"/>
    <row r="289" ht="20.100000000000001" customHeight="1" x14ac:dyDescent="0.3"/>
    <row r="290" ht="20.100000000000001" customHeight="1" x14ac:dyDescent="0.3"/>
    <row r="291" ht="20.100000000000001" customHeight="1" x14ac:dyDescent="0.3"/>
    <row r="292" ht="20.100000000000001" customHeight="1" x14ac:dyDescent="0.3"/>
    <row r="293" ht="20.100000000000001" customHeight="1" x14ac:dyDescent="0.3"/>
    <row r="294" ht="20.100000000000001" customHeight="1" x14ac:dyDescent="0.3"/>
    <row r="295" ht="20.100000000000001" customHeight="1" x14ac:dyDescent="0.3"/>
    <row r="296" ht="20.100000000000001" customHeight="1" x14ac:dyDescent="0.3"/>
    <row r="297" ht="20.100000000000001" customHeight="1" x14ac:dyDescent="0.3"/>
    <row r="298" ht="20.100000000000001" customHeight="1" x14ac:dyDescent="0.3"/>
    <row r="299" ht="20.100000000000001" customHeight="1" x14ac:dyDescent="0.3"/>
    <row r="300" ht="20.100000000000001" customHeight="1" x14ac:dyDescent="0.3"/>
    <row r="301" ht="20.100000000000001" customHeight="1" x14ac:dyDescent="0.3"/>
  </sheetData>
  <mergeCells count="8">
    <mergeCell ref="A98:A99"/>
    <mergeCell ref="A100:A101"/>
    <mergeCell ref="A107:A109"/>
    <mergeCell ref="C115:G115"/>
    <mergeCell ref="A2:G2"/>
    <mergeCell ref="A4:G4"/>
    <mergeCell ref="B3:G3"/>
    <mergeCell ref="A113:G113"/>
  </mergeCells>
  <phoneticPr fontId="0" type="noConversion"/>
  <pageMargins left="0.7" right="0.7" top="0.75" bottom="0.75" header="0.3" footer="0.3"/>
  <pageSetup paperSize="9" scale="66" fitToHeight="0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Ampop ampopagir</vt:lpstr>
      <vt:lpstr>'Ampop ampopagir'!Print_Area</vt:lpstr>
      <vt:lpstr>'Ampop ampopagir'!Print_Titles</vt:lpstr>
    </vt:vector>
  </TitlesOfParts>
  <Company>Dorproject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Aharon</dc:creator>
  <cp:lastModifiedBy>Ruben Arakelyan</cp:lastModifiedBy>
  <cp:lastPrinted>2024-11-21T13:37:22Z</cp:lastPrinted>
  <dcterms:created xsi:type="dcterms:W3CDTF">2009-04-22T11:41:30Z</dcterms:created>
  <dcterms:modified xsi:type="dcterms:W3CDTF">2024-11-21T13:37:29Z</dcterms:modified>
</cp:coreProperties>
</file>